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entre for Healthcare Innovation\KT Platform\Patient Engagement\Budgeting\"/>
    </mc:Choice>
  </mc:AlternateContent>
  <bookViews>
    <workbookView xWindow="0" yWindow="0" windowWidth="28800" windowHeight="11700"/>
  </bookViews>
  <sheets>
    <sheet name="Budget Builder" sheetId="4" r:id="rId1"/>
    <sheet name="Compensation Builder" sheetId="9" r:id="rId2"/>
    <sheet name="Inclusivity &amp; Accessibility" sheetId="8" r:id="rId3"/>
    <sheet name="Budget Overview" sheetId="1" r:id="rId4"/>
  </sheets>
  <definedNames>
    <definedName name="A_V_Costs">'Budget Builder'!$B$72</definedName>
    <definedName name="Additional_Costs_Per_Meeting">'Budget Builder'!$B$90</definedName>
    <definedName name="Estimated_A_V">'Budget Builder'!#REF!</definedName>
    <definedName name="Estimated_Additional_Meeting_Costs">'Budget Builder'!$B$94</definedName>
    <definedName name="Estimated_Childcare_Caregiving" comment="Calculated from Accessibility worksheet">'Budget Builder'!$B$49</definedName>
    <definedName name="Estimated_Compensation" comment="Calculated from Sum of Totals in Compensation Builder worksheet">'Budget Builder'!$B$22</definedName>
    <definedName name="Estimated_Facilitator">'Budget Builder'!$B$33</definedName>
    <definedName name="Estimated_Food">'Budget Builder'!$B$27</definedName>
    <definedName name="Estimated_In_Kind_Costs">'Budget Builder'!#REF!</definedName>
    <definedName name="ESTIMATED_INTERPRETATION_TRANSLATION_COSTS" comment="Calculated from Accessibility worksheet">'Budget Builder'!$B$44</definedName>
    <definedName name="Estimated_Interpreter_Translator">'Budget Builder'!$B$44</definedName>
    <definedName name="Estimated_Location_Costs">'Budget Builder'!$B$70</definedName>
    <definedName name="Estimated_Meeting_Costs">'Budget Builder'!$B$94</definedName>
    <definedName name="Estimated_Printing_Disposables">'Budget Builder'!$B$87</definedName>
    <definedName name="Estimated_Special_Needs" comment="Calculated from Accessibility worksheet">'Budget Builder'!$B$62</definedName>
    <definedName name="Estimated_Supports">'Budget Builder'!$B$39</definedName>
    <definedName name="Estimated_Travel" comment="Calculated from both local costs and travel from remote/rural locations (latter calculated in Accessibility tab)">'Budget Builder'!$B$57</definedName>
    <definedName name="Facilitator_Hourly">'Budget Builder'!$B$30</definedName>
    <definedName name="Fixed_Svc_Compensation">'Compensation Builder'!$B$20</definedName>
    <definedName name="Food_Per_Person">'Budget Builder'!$B$24</definedName>
    <definedName name="Honoraria">'Compensation Builder'!$B$27</definedName>
    <definedName name="Honoraria_Compensation">'Compensation Builder'!$B$30</definedName>
    <definedName name="Hourly_Rate">'Compensation Builder'!$B$17</definedName>
    <definedName name="Hours_Per_Meeting">'Budget Builder'!$B$13</definedName>
    <definedName name="In_Kind_Accommodation">'Compensation Builder'!#REF!</definedName>
    <definedName name="In_Kind_Airfare_Travel">'Compensation Builder'!#REF!</definedName>
    <definedName name="In_Kind_Compensation">'Compensation Builder'!$B$39</definedName>
    <definedName name="In_Kind_Per_Person">'Compensation Builder'!$B$37</definedName>
    <definedName name="Location_Per_Meeting">'Budget Builder'!$B$68</definedName>
    <definedName name="Meetings_Total">'Budget Builder'!$B$11</definedName>
    <definedName name="Partners_Total">'Budget Builder'!$B$15</definedName>
    <definedName name="Printing">'Budget Builder'!$B$83</definedName>
    <definedName name="Printing_Disposables_Per_Meeting">'Budget Builder'!$B$83</definedName>
    <definedName name="Supports_Hourly">'Budget Builder'!$B$36</definedName>
    <definedName name="Total_Meeting_Costs">'Budget Builder'!$B$96</definedName>
    <definedName name="Total_Partner_Costs" comment="Sum of all estimates in section 2">'Budget Builder'!$B$64</definedName>
    <definedName name="Transportation_Costs">'Budget Builder'!$B$51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6" i="4" l="1"/>
  <c r="B19" i="1" s="1"/>
  <c r="B70" i="4"/>
  <c r="B80" i="4"/>
  <c r="B16" i="1" s="1"/>
  <c r="B86" i="8" l="1"/>
  <c r="B20" i="9"/>
  <c r="B14" i="8" l="1"/>
  <c r="B39" i="9" l="1"/>
  <c r="B30" i="9"/>
  <c r="B31" i="8" l="1"/>
  <c r="B69" i="8"/>
  <c r="B26" i="1" l="1"/>
  <c r="B104" i="4" l="1"/>
  <c r="B23" i="1" s="1"/>
  <c r="B94" i="4"/>
  <c r="B18" i="1" s="1"/>
  <c r="B22" i="4" l="1"/>
  <c r="B87" i="4"/>
  <c r="B15" i="1"/>
  <c r="B62" i="4"/>
  <c r="B11" i="1" s="1"/>
  <c r="B57" i="4"/>
  <c r="B10" i="1" s="1"/>
  <c r="B49" i="4"/>
  <c r="B9" i="1" s="1"/>
  <c r="B44" i="4"/>
  <c r="B8" i="1" s="1"/>
  <c r="B39" i="4"/>
  <c r="B7" i="1" s="1"/>
  <c r="B33" i="4"/>
  <c r="B6" i="1" s="1"/>
  <c r="B27" i="4"/>
  <c r="B5" i="1" s="1"/>
  <c r="B4" i="1" l="1"/>
  <c r="B64" i="4"/>
  <c r="B17" i="1"/>
  <c r="B110" i="4" l="1"/>
  <c r="B113" i="4" s="1"/>
  <c r="B22" i="1"/>
  <c r="B12" i="1"/>
  <c r="B29" i="1" l="1"/>
  <c r="B27" i="1"/>
</calcChain>
</file>

<file path=xl/sharedStrings.xml><?xml version="1.0" encoding="utf-8"?>
<sst xmlns="http://schemas.openxmlformats.org/spreadsheetml/2006/main" count="199" uniqueCount="171">
  <si>
    <t>Answer all questions that apply and leave those that do not blank (they will not be included in your draft budget calculations).</t>
  </si>
  <si>
    <t>Recommendations and relevant links for each amount are included below the relevant question.</t>
  </si>
  <si>
    <t>NO - Continue to next question</t>
  </si>
  <si>
    <t>YES - enter cost (per hour) below:</t>
  </si>
  <si>
    <t>Lived experiences shared by patient and/or public partners are often intertwined with experiences of trauma.</t>
  </si>
  <si>
    <t xml:space="preserve">Click here for more information on safe spaces and supports for patient and/or public partners. </t>
  </si>
  <si>
    <t>E.g. handouts for participants, posters, flipcharts, pens/pencils, markers, post-its, notebooks, etc.</t>
  </si>
  <si>
    <t>One-Time Costs</t>
  </si>
  <si>
    <t>Questions regarding specific patient and/or public partner needs and situations addressed in the Budget Builder.</t>
  </si>
  <si>
    <t xml:space="preserve">Note that in some cases, each partner will require an interpreter or translator; in other cases, one interpreter or translator may be able to interpret/translate for 2 or more partners. If you are unsure, we recommend allowing one interpreter or translator per person requiring these services. </t>
  </si>
  <si>
    <t>TOTAL ESTIMATED CHILDCARE/CAREGIVING COSTS</t>
  </si>
  <si>
    <t>TOTAL ESTIMATED COSTS FOR TRAVEL FROM RURAL/REMOTE LOCATIONS</t>
  </si>
  <si>
    <t>Patient and/or Public Partner Costs</t>
  </si>
  <si>
    <t>TOTAL ESTIMATED PATIENT AND/OR PUBLIC PARTNER COSTS</t>
  </si>
  <si>
    <t xml:space="preserve">Complete this section if patient and/or public partners must travel from rural/remote locations to attend meetings and require flights and accommodations to do so. </t>
  </si>
  <si>
    <t>TOTAL ESTIMATED ONE-TIME COSTS</t>
  </si>
  <si>
    <t>TOTAL ESTIMATED PATIENT AND PUBLIC ENGAGEMENT COSTS</t>
  </si>
  <si>
    <t>Compensation for patient and/or public partners</t>
  </si>
  <si>
    <t>Professional Facilitation</t>
  </si>
  <si>
    <t>Emotional/Spiritual/Psychological Supports</t>
  </si>
  <si>
    <t>Interpretation &amp; Translation</t>
  </si>
  <si>
    <t>Childcare &amp; Caregiving for Patient and/or Public Partners</t>
  </si>
  <si>
    <t>Patient and/or Public Partner Travel</t>
  </si>
  <si>
    <t>Accessibility Accommodations</t>
  </si>
  <si>
    <t>Meeting Costs</t>
  </si>
  <si>
    <t>Accessible &amp; Neutral Meeting Venue</t>
  </si>
  <si>
    <t>Printing &amp; Disposables</t>
  </si>
  <si>
    <t>TOTAL ESTIMATED MEETING COSTS</t>
  </si>
  <si>
    <t>Additional One-Time Costs</t>
  </si>
  <si>
    <t>TOTAL ESTIMATED PATIENT AND/OR PUBLIC ENGAGEMENT COSTS</t>
  </si>
  <si>
    <t>E.g. bus fare ($2.70 per trip for adults in Winnipeg); taxi fare ($3.50 initial fare + $1.71 per km traveled); handitransit fare ($2.95 per trip); parking ($2-5 for a 1h downtown Winnipeg meeting)</t>
  </si>
  <si>
    <t>Compensation refers to paying patient and/or public partners for their time, energy, and expertise in the engagement process.</t>
  </si>
  <si>
    <t>This is different from covering expenses (which are addressed in the Budget Builder).</t>
  </si>
  <si>
    <t>All forms of compensation may be regarded as taxable income by the Canada Revenue Agency.</t>
  </si>
  <si>
    <t>Use the Compensation Builder</t>
  </si>
  <si>
    <t xml:space="preserve">View CIHR's Draft Compensation Guidelines for more information. </t>
  </si>
  <si>
    <t>If you intend to compensate by meeting, divide the per meeting payment by the number of hours for each meeting.</t>
  </si>
  <si>
    <t>FILL OUT THE APPLICABLE SECTION FOR THE TYPE OF COMPENSATION YOU WILL BE PROVIDING. LEAVE OTHER SECTIONS BLANK.</t>
  </si>
  <si>
    <t xml:space="preserve">One-time payments, most appropriate for one-off consultations (e.g. workshops) or if contributions are short in duration. Recipients are still issued a T4A and must claim the amount on their annual taxes - for more information visit the link above or the CRA website. </t>
  </si>
  <si>
    <t xml:space="preserve">Note that if there are regular meetings, a fixed service income may be more appropriate. </t>
  </si>
  <si>
    <t>Return to Budget Builder</t>
  </si>
  <si>
    <t xml:space="preserve">Avoid hospital and university locations in order to minimize power imbalances and potential re-traumatization of partners. Local libraries, community centres, and community organizations often have spaces available for a low cost. </t>
  </si>
  <si>
    <t>AMOUNT</t>
  </si>
  <si>
    <t xml:space="preserve">Use this tool to create your patient and public engagement budget. </t>
  </si>
  <si>
    <t>Food and beverages</t>
  </si>
  <si>
    <t>Additional meeting costs</t>
  </si>
  <si>
    <t>View Recommendations on Patient Engagement Compensation</t>
  </si>
  <si>
    <t xml:space="preserve">One-time payments, most appropriate for one-off consultations (e.g. workshops) or if contributions are short in duration. In-kind compensation may include payment for the patient or public partner to attend a conference/course for personal improvement, growth, or well-being, or for a product (e.g. MS Word, Adobe, etc.). Recipients are still issued a T4A and must claim the amount on their annual taxes - for more information visit the link above or the CRA website. </t>
  </si>
  <si>
    <t xml:space="preserve">These must be considered for inclusive, authentic and meaningful engagement of diverse perspectives. </t>
  </si>
  <si>
    <t xml:space="preserve">In Winnipeg, accommodations range from $75-150 per night. Avoid requesting that patient and public partners share accommodations as they may have health conditions and special routines that may be disturbed by having someone else in their room at night. Also ensure rooms described as 'accessible' meet the particular needs of individual patient and public partners (e.g. scooter accessible is not the same as wheelchair accessible). </t>
  </si>
  <si>
    <t>Complete this section if there are patient and/or public partners who require special assistance (whether from a personal care attendant, support worker, or through technological devices) to participate fully in meetings.</t>
  </si>
  <si>
    <t>TOTAL ESTIMATED COSTS (Section D)</t>
  </si>
  <si>
    <t>Estimated Compensation Costs</t>
  </si>
  <si>
    <t>Estimated Food &amp; Beverage Costs</t>
  </si>
  <si>
    <t>Estimated Facilitator Costs</t>
  </si>
  <si>
    <t>Estimated Support Service Costs</t>
  </si>
  <si>
    <t>Estimated Interpretation &amp; Translation Costs</t>
  </si>
  <si>
    <t>Estimated Childcare &amp; Caregiving Costs</t>
  </si>
  <si>
    <t>Estimated Travel Costs (Local &amp; Rural/Remote)</t>
  </si>
  <si>
    <t>Estimated Venue Costs</t>
  </si>
  <si>
    <t>Estimated Printing/Disposable Costs</t>
  </si>
  <si>
    <t>Estimated Additional Meeting Costs</t>
  </si>
  <si>
    <t>1. Preliminary Questions (for Calculating Estimates)</t>
  </si>
  <si>
    <r>
      <t xml:space="preserve">1.3 Attendees per Meeting: </t>
    </r>
    <r>
      <rPr>
        <sz val="12"/>
        <color theme="1"/>
        <rFont val="Calibri"/>
        <family val="2"/>
        <scheme val="minor"/>
      </rPr>
      <t>How many patient and/or public partners do you expect to attend each meeting or gathering?</t>
    </r>
  </si>
  <si>
    <r>
      <t xml:space="preserve">1.1 Number of Meetings: </t>
    </r>
    <r>
      <rPr>
        <sz val="12"/>
        <color theme="1"/>
        <rFont val="Calibri"/>
        <family val="2"/>
        <scheme val="minor"/>
      </rPr>
      <t>How many meetings or gatherings do you intend to hold with patient and public partners?</t>
    </r>
  </si>
  <si>
    <r>
      <t xml:space="preserve">2.1 Compensation: </t>
    </r>
    <r>
      <rPr>
        <sz val="12"/>
        <color theme="1"/>
        <rFont val="Calibri"/>
        <family val="2"/>
        <scheme val="minor"/>
      </rPr>
      <t>How much will you compensate each patient and/or public partner?</t>
    </r>
  </si>
  <si>
    <r>
      <t xml:space="preserve">2.2 Refreshments: </t>
    </r>
    <r>
      <rPr>
        <sz val="12"/>
        <color theme="1"/>
        <rFont val="Calibri"/>
        <family val="2"/>
        <scheme val="minor"/>
      </rPr>
      <t>What is the estimated cost for food &amp; beverages (per person, per meeting)?</t>
    </r>
  </si>
  <si>
    <t>For meetings &lt;3 hours, provide healthy snacks (approx. $5-7 per person). For meetings &gt;3 hours, provide a healthy meal (approx. $12-15 per person). Ensure dietary restrictions are considered (gluten-free, vegetarian, vegan, diabetic, etc.).</t>
  </si>
  <si>
    <r>
      <t xml:space="preserve">2.3 Facilitation: </t>
    </r>
    <r>
      <rPr>
        <sz val="12"/>
        <color theme="1"/>
        <rFont val="Calibri"/>
        <family val="2"/>
        <scheme val="minor"/>
      </rPr>
      <t>Is a professional facilitator required to guide discussions at meetings/gatherings?</t>
    </r>
  </si>
  <si>
    <t>2. Engagement Activity Costs</t>
  </si>
  <si>
    <r>
      <t xml:space="preserve">2.4 Support Services: </t>
    </r>
    <r>
      <rPr>
        <sz val="12"/>
        <color theme="1"/>
        <rFont val="Calibri"/>
        <family val="2"/>
        <scheme val="minor"/>
      </rPr>
      <t>Are emotional/social/spiritual supports being provided for patient and/or public partners during meetings/gatherings?</t>
    </r>
  </si>
  <si>
    <r>
      <t xml:space="preserve">2.5 Communication: </t>
    </r>
    <r>
      <rPr>
        <sz val="12"/>
        <color theme="1"/>
        <rFont val="Calibri"/>
        <family val="2"/>
        <scheme val="minor"/>
      </rPr>
      <t>Is an interpreter or translator (spoken word and/or sign language) required for all patient and/or public partners to fully participate in meetings?</t>
    </r>
  </si>
  <si>
    <r>
      <t xml:space="preserve">2.7 Transportation: </t>
    </r>
    <r>
      <rPr>
        <sz val="12"/>
        <color theme="1"/>
        <rFont val="Calibri"/>
        <family val="2"/>
        <scheme val="minor"/>
      </rPr>
      <t>What is the cost of local transportation and/or parking (per person, per meeting)?</t>
    </r>
  </si>
  <si>
    <r>
      <t xml:space="preserve">2.8 Travel: </t>
    </r>
    <r>
      <rPr>
        <sz val="12"/>
        <color theme="1"/>
        <rFont val="Calibri"/>
        <family val="2"/>
        <scheme val="minor"/>
      </rPr>
      <t>Will any patient and/or public partners be traveling from remote locations to participate in meetings?</t>
    </r>
  </si>
  <si>
    <r>
      <t xml:space="preserve">2.9 Assistance: </t>
    </r>
    <r>
      <rPr>
        <sz val="12"/>
        <color theme="1"/>
        <rFont val="Calibri"/>
        <family val="2"/>
        <scheme val="minor"/>
      </rPr>
      <t>Do any patient and/or public partners require care attendants or assistive devices (e.g. specialized software/hardware, TTY/TDD telephone) to fully participate in meetings?</t>
    </r>
  </si>
  <si>
    <t>3. Meeting Costs</t>
  </si>
  <si>
    <r>
      <t xml:space="preserve">3.1 Venue: </t>
    </r>
    <r>
      <rPr>
        <sz val="12"/>
        <color theme="1"/>
        <rFont val="Calibri"/>
        <family val="2"/>
        <scheme val="minor"/>
      </rPr>
      <t>What is the estimated cost (per meeting) for an accessible and safe meeting space?</t>
    </r>
  </si>
  <si>
    <r>
      <t xml:space="preserve">3.2 Audio/Visual: </t>
    </r>
    <r>
      <rPr>
        <sz val="12"/>
        <color theme="1"/>
        <rFont val="Calibri"/>
        <family val="2"/>
        <scheme val="minor"/>
      </rPr>
      <t>What is the estimated cost (per meeting) for audio/visual equipment?</t>
    </r>
  </si>
  <si>
    <t xml:space="preserve">E.g. projectors, laptops, audio recorders, polycom devices, teleconference lines, microphones, speakers, etc. Many venues will provide these services free of charge. </t>
  </si>
  <si>
    <r>
      <t xml:space="preserve">3.3 Disposables: </t>
    </r>
    <r>
      <rPr>
        <sz val="12"/>
        <color theme="1"/>
        <rFont val="Calibri"/>
        <family val="2"/>
        <scheme val="minor"/>
      </rPr>
      <t>What are the estimated costs (per meeting) for printing and other disposables?</t>
    </r>
  </si>
  <si>
    <t>4. One-Time Costs</t>
  </si>
  <si>
    <t xml:space="preserve">Fixed rate for contributions to the research project. The amount should be determined by the research team and patient and/or public partners, subject to relevant institutional and provincial policies. Payment through this option is considered employment by the CRA - the institution will have to issue a T4A slip and the partner must declare this income on their annual taxes. The SPOR Networks in Chronic Diseases and PIHCI Network recommend a minimum of $25.00/hour. </t>
  </si>
  <si>
    <t>A. Interpretation &amp; Translation Costs</t>
  </si>
  <si>
    <t xml:space="preserve">Complete this section if interpreters (e.g. sign language) or translators are required for patient and/or public partners to fully and meaningfully participate in meetings and discussions. </t>
  </si>
  <si>
    <t>B. Childcare &amp; Caregiving Costs</t>
  </si>
  <si>
    <t xml:space="preserve"> </t>
  </si>
  <si>
    <t xml:space="preserve">In Manitoba, rates range from $30-50 per hour. </t>
  </si>
  <si>
    <t>TOTAL ESTIMATED INTERPRETATION &amp; TRANSLATION COSTS</t>
  </si>
  <si>
    <t>B.1. How many patient and/or public partners will require childcare for each meeting?</t>
  </si>
  <si>
    <t>In Canada, the rate for childcare and babysitters is from $10-15 per hour.</t>
  </si>
  <si>
    <t>B.4. What is the cost (per hour) for caregiving and respite services?</t>
  </si>
  <si>
    <t>C. Costs for Travel from Rural and Remote Locations</t>
  </si>
  <si>
    <t>D. Costs for Partners Who May Be Differently Abled</t>
  </si>
  <si>
    <t>D.1. How many patient and/or public partners require a personal care attendant and/or support worker to participate fully in meetings?</t>
  </si>
  <si>
    <t>D.2. What is the cost (per hour) for each personal care attendant or support worker?</t>
  </si>
  <si>
    <t>D.3. How many patient and/or public partners require an assistive device to participate fully in meetings?</t>
  </si>
  <si>
    <t>D.4. What is the cost per assistive device (e.g. specialized software/hardware or TTY/TDD telephone) per meeting?</t>
  </si>
  <si>
    <t>YES - Go to 'Inclusivity &amp; Accessibility' Worksheet</t>
  </si>
  <si>
    <t>1. Fixed Service Income</t>
  </si>
  <si>
    <t>1.1. What is the hourly compensation rate for patient and public partners for their involvement?</t>
  </si>
  <si>
    <t xml:space="preserve">Converse with individual partners about their preferences, including non-traditional compensation, charitable donations, or declining compensation. </t>
  </si>
  <si>
    <t>Compensation may be in the form of a fixed service income (e.g. hourly wage), honoraria (one-time payment), or in-kind (e.g. courses, covering conference costs).</t>
  </si>
  <si>
    <t>Estimated Fixed Service Income Costs</t>
  </si>
  <si>
    <t>2. Honoraria (One-Time Payments)</t>
  </si>
  <si>
    <t>3. In-Kind Compensation</t>
  </si>
  <si>
    <t>Estimated Honoraria Costs</t>
  </si>
  <si>
    <t>Estimated In-Kind Costs</t>
  </si>
  <si>
    <r>
      <t xml:space="preserve">4.1 One-Time Costs: </t>
    </r>
    <r>
      <rPr>
        <sz val="12"/>
        <color theme="1"/>
        <rFont val="Calibri"/>
        <family val="2"/>
        <scheme val="minor"/>
      </rPr>
      <t>Use this section to include additional one-time costs that will be incurred as part of the patient and/or public engagement strategy (</t>
    </r>
    <r>
      <rPr>
        <i/>
        <sz val="12"/>
        <color theme="1"/>
        <rFont val="Calibri"/>
        <family val="2"/>
        <scheme val="minor"/>
      </rPr>
      <t>e.g. recruitment posters, advertising, research and administrative staff, engagement coordinator, software licenses, etc.</t>
    </r>
    <r>
      <rPr>
        <sz val="12"/>
        <color theme="1"/>
        <rFont val="Calibri"/>
        <family val="2"/>
        <scheme val="minor"/>
      </rPr>
      <t>)</t>
    </r>
  </si>
  <si>
    <t xml:space="preserve">In Manitoba, the rate is approximately $18 per hour. </t>
  </si>
  <si>
    <t xml:space="preserve">Include the rate of pay for travel companions. Many airlines approve travel companions for a base rate of $0 (including WestJet). </t>
  </si>
  <si>
    <t>1.1 How many patient and/or public partners will be receiving hourly compensation for their involvement?</t>
  </si>
  <si>
    <t>5. Contingency Amount</t>
  </si>
  <si>
    <t>PERCENTAGE OF TOTAL BUDGET</t>
  </si>
  <si>
    <t>TOTAL ESTIMATED CONTINGENCY FUND</t>
  </si>
  <si>
    <t>Contigency Fund</t>
  </si>
  <si>
    <t>Contingency Percentage of Overall Budget</t>
  </si>
  <si>
    <t>TOTAL CONTINGENCY AMOUNT</t>
  </si>
  <si>
    <t>Once you have answered the questions, visit the 'Budget Overview' tab to view and print your budget summary.</t>
  </si>
  <si>
    <t>These 3 questions are required to calculate estimates.When determining how many patient and public partners to involve, consider the level of engagement, research topic, and potential implications and impact for future health research, healthcare services, and health systems policy.</t>
  </si>
  <si>
    <r>
      <t xml:space="preserve">Complete this section if patient and/or public partners are responsible for caring for children, youth, adults or seniors and will need to pay for childcare/caregiving/respite services to attend and fully participate in meetings, </t>
    </r>
    <r>
      <rPr>
        <b/>
        <i/>
        <sz val="11"/>
        <color theme="1"/>
        <rFont val="Calibri"/>
        <family val="2"/>
        <scheme val="minor"/>
      </rPr>
      <t>and these costs have not yet been accounted for in the Compensation Builder.</t>
    </r>
  </si>
  <si>
    <t>Domestic flights range from $300-1,500, depending on location and date. For flights within Manitoba, we suggest using a figure of $800 per flight (round trip) for major centres such as Churchill. Rates for fly-in communities can vary greatly, upwards of $1000.</t>
  </si>
  <si>
    <t xml:space="preserve">Blue Cross provides reasonable rates for travel insurance with quotes in the $25-75 range. You may also want to contact your institution's travel agency (for University of Manitoba, this would be Carlson Wagonlit) for additional rate quotes. </t>
  </si>
  <si>
    <t>In some cases (for larger gatherings), personal care attendants and/or support workers may be hired to assist more than one attendee. Please discuss these options with patient and public partners before coming to a decision.</t>
  </si>
  <si>
    <t>A.1. How many interpreters/translators are required for each meeting?</t>
  </si>
  <si>
    <t>A.2. What is the average hourly rate for interpreters/translators?</t>
  </si>
  <si>
    <t>C.1. How many meetings will be held with patient and/or public partners traveling from rural/remote locations, who will require airfare/travel expenses and accommodations?</t>
  </si>
  <si>
    <t>If patient and/or public partners traveling from rural/remote locations will be attending all planned meetings, use the same number as in Question 1.1 of the Budget Builder worksheet. If patient and/or public partners from rural/remote locations are only able to attend some of the meetings, indicate that number here.</t>
  </si>
  <si>
    <t>For individual meetings, this will likely be one night per meeting. However, if multiple meetings are planned over a span of a few days or a week, multiple nights may be required.</t>
  </si>
  <si>
    <t xml:space="preserve">Generally, we would recommend budgeting for $20-30 per meal, depending on the location. Check with your institution regarding per diem meal rates for different provinces/countries. </t>
  </si>
  <si>
    <t>In addition to accommodations, meals should be covered for patient and/or public partners who are required to be away from home to participate in engagement activities and meetings.</t>
  </si>
  <si>
    <t xml:space="preserve">When traveling outside of their home province, some medical and paramedical costs may only be partially covered by a patient and/or public partner's provincial health insurance. We recommend considering the purchase of [additional] insurance for meetings or travel between provinces, and especially outside of Canada, on a case-by-case basis. </t>
  </si>
  <si>
    <r>
      <t xml:space="preserve">1.2 Duration of Meetings: </t>
    </r>
    <r>
      <rPr>
        <sz val="12"/>
        <color theme="1"/>
        <rFont val="Calibri"/>
        <family val="2"/>
        <scheme val="minor"/>
      </rPr>
      <t>How long (</t>
    </r>
    <r>
      <rPr>
        <b/>
        <sz val="12"/>
        <color theme="1"/>
        <rFont val="Calibri"/>
        <family val="2"/>
        <scheme val="minor"/>
      </rPr>
      <t>in hours</t>
    </r>
    <r>
      <rPr>
        <sz val="12"/>
        <color theme="1"/>
        <rFont val="Calibri"/>
        <family val="2"/>
        <scheme val="minor"/>
      </rPr>
      <t>) do you expect each meeting to last?</t>
    </r>
  </si>
  <si>
    <t xml:space="preserve">These questions relate to the cost of holding engagement activities/meetings, including paying patient and/or public partners for their time and expertise, providing food and refreshments, facilitation, and other supports. </t>
  </si>
  <si>
    <t>These questions are regarding general meeting costs, such as venue, A/V equipment, printing, gifts, and transcription of recordings.</t>
  </si>
  <si>
    <t xml:space="preserve">Transcription rates are generally around $1.50 - $2.00 per minute. </t>
  </si>
  <si>
    <t>Audio/Visual Equipment &amp; Transcription</t>
  </si>
  <si>
    <t>B.2. What is the cost (per hour) for childcare?</t>
  </si>
  <si>
    <t>CHILDCARE</t>
  </si>
  <si>
    <t>CAREGIVING &amp; RESPITE SERVICES</t>
  </si>
  <si>
    <t>B.3. How many patient and/or public partners will require caregiving and respite services for each meeting?</t>
  </si>
  <si>
    <t>Estimated Assistance Costs</t>
  </si>
  <si>
    <r>
      <t xml:space="preserve">3.4 Additional Meeting Costs: </t>
    </r>
    <r>
      <rPr>
        <sz val="12"/>
        <color theme="1"/>
        <rFont val="Calibri"/>
        <family val="2"/>
        <scheme val="minor"/>
      </rPr>
      <t xml:space="preserve">Use this area to include additional costs that may be incurred at each meeting or gathering - enter as </t>
    </r>
    <r>
      <rPr>
        <b/>
        <u/>
        <sz val="12"/>
        <color theme="1"/>
        <rFont val="Calibri"/>
        <family val="2"/>
        <scheme val="minor"/>
      </rPr>
      <t>cost per meeting</t>
    </r>
    <r>
      <rPr>
        <sz val="12"/>
        <color theme="1"/>
        <rFont val="Calibri"/>
        <family val="2"/>
        <scheme val="minor"/>
      </rPr>
      <t xml:space="preserve"> (</t>
    </r>
    <r>
      <rPr>
        <i/>
        <sz val="12"/>
        <color theme="1"/>
        <rFont val="Calibri"/>
        <family val="2"/>
        <scheme val="minor"/>
      </rPr>
      <t>e.g. tobacco, gifts for visiting speakers)</t>
    </r>
  </si>
  <si>
    <t>[ENTER TEXT FOR ADDITIONAL COST 1]</t>
  </si>
  <si>
    <t>[ENTER TEXT FOR ADDITIONAL COST 2]</t>
  </si>
  <si>
    <t>[ENTER TEXT FOR ADDITIONAL COST 3]</t>
  </si>
  <si>
    <t>[ENTER NOTES HERE]</t>
  </si>
  <si>
    <t>2.1. How many patient and/or public partners will be receiving honoraria for their involvement?</t>
  </si>
  <si>
    <t>3.1. How many patient and/or public partners will be receiving in-kind compensation for their involvement?</t>
  </si>
  <si>
    <t>2.2. How much is the honoraria (per person, per meeting)?</t>
  </si>
  <si>
    <t>3.2. What is the estimated cost per person for in-kind compensation (conference fee, course registration, etc. - including accommodations and travel if required)?</t>
  </si>
  <si>
    <t xml:space="preserve">Compensation Builder </t>
  </si>
  <si>
    <t xml:space="preserve">CHI Patient and Public Engagement Budget Builder </t>
  </si>
  <si>
    <t>D.5. What are the TOTAL estimated costs for accessible formats for meeting materials (e.g. large print, plain language, etc.)?</t>
  </si>
  <si>
    <t>C.2. How many patient and/or public partners are traveling from rural/remote locations that require travel expenses (such as bus, gas, or airfare) and accommodations?</t>
  </si>
  <si>
    <t>C.3. How many nights of accommodation are required for each patient and/or public partner (per meeting)?</t>
  </si>
  <si>
    <t>C.4. What is the cost of accessible accommodation for each patient and/or public partner (per meeting)?</t>
  </si>
  <si>
    <t>C.5. What is the average cost of airfare/bus/gas for each patient and/or public partner (per meeting)?</t>
  </si>
  <si>
    <t>C.6. How many meals will need to be covered for the duration of the patient and/or public partners' stay (outside of meals provided at engagement meetings)?</t>
  </si>
  <si>
    <t xml:space="preserve">C.7. What is the estimated cost per meal per person? </t>
  </si>
  <si>
    <t>C.8. How many patient and/or public partners require travel companions?</t>
  </si>
  <si>
    <t>C.9. What is the estimated total cost of travel companions for patient and public partners?</t>
  </si>
  <si>
    <t>C.10. How many patient and/or public partners require the purchase of health insurance for travel purposes (either in addition to current insurance plans or for new plans)?</t>
  </si>
  <si>
    <t>C.11. What is the estimated cost of health insurance for travel purposes per person?</t>
  </si>
  <si>
    <t>© University of Manitoba 2020; Version 2.7, January 27, 2020</t>
  </si>
  <si>
    <r>
      <t xml:space="preserve">2.6 Caregiving: </t>
    </r>
    <r>
      <rPr>
        <sz val="12"/>
        <color theme="1"/>
        <rFont val="Calibri"/>
        <family val="2"/>
        <scheme val="minor"/>
      </rPr>
      <t>Do any patient and/or public partners require childcare or other caregiving services (e.g. respite) to attend and fully participate in meetings?</t>
    </r>
  </si>
  <si>
    <r>
      <t xml:space="preserve">3.3b Transcription: </t>
    </r>
    <r>
      <rPr>
        <sz val="12"/>
        <color theme="1"/>
        <rFont val="Calibri"/>
        <family val="2"/>
        <scheme val="minor"/>
      </rPr>
      <t xml:space="preserve">If meetings are to be recorded and transcribed, what is the estimated transcription rate (quote in </t>
    </r>
    <r>
      <rPr>
        <b/>
        <u/>
        <sz val="12"/>
        <color theme="1"/>
        <rFont val="Calibri"/>
        <family val="2"/>
        <scheme val="minor"/>
      </rPr>
      <t>price per minute</t>
    </r>
    <r>
      <rPr>
        <sz val="12"/>
        <color theme="1"/>
        <rFont val="Calibri"/>
        <family val="2"/>
        <scheme val="minor"/>
      </rPr>
      <t>)?</t>
    </r>
  </si>
  <si>
    <r>
      <t xml:space="preserve">3.3a Transcription: </t>
    </r>
    <r>
      <rPr>
        <sz val="12"/>
        <color theme="1"/>
        <rFont val="Calibri"/>
        <family val="2"/>
        <scheme val="minor"/>
      </rPr>
      <t xml:space="preserve">If meetings are to be recorded and transcribed, how many </t>
    </r>
    <r>
      <rPr>
        <b/>
        <sz val="12"/>
        <color theme="1"/>
        <rFont val="Calibri"/>
        <family val="2"/>
        <scheme val="minor"/>
      </rPr>
      <t xml:space="preserve">TOTAL MINUTES </t>
    </r>
    <r>
      <rPr>
        <sz val="12"/>
        <color theme="1"/>
        <rFont val="Calibri"/>
        <family val="2"/>
        <scheme val="minor"/>
      </rPr>
      <t>will be included in transcription?</t>
    </r>
  </si>
  <si>
    <t>Estimated Transcription Costs</t>
  </si>
  <si>
    <r>
      <t xml:space="preserve">5.1 Contingency Fund: </t>
    </r>
    <r>
      <rPr>
        <sz val="12"/>
        <color theme="1"/>
        <rFont val="Calibri"/>
        <family val="2"/>
        <scheme val="minor"/>
      </rPr>
      <t xml:space="preserve">Because patient and public engagement is by its very nature an iterative and fluid process, we </t>
    </r>
    <r>
      <rPr>
        <i/>
        <sz val="12"/>
        <color theme="1"/>
        <rFont val="Calibri"/>
        <family val="2"/>
        <scheme val="minor"/>
      </rPr>
      <t>strongly</t>
    </r>
    <r>
      <rPr>
        <sz val="12"/>
        <color theme="1"/>
        <rFont val="Calibri"/>
        <family val="2"/>
        <scheme val="minor"/>
      </rPr>
      <t xml:space="preserve">recommend the inclusion of a contingency fund to accommodate unplanned expenses such as additional meetings,  changes to research and engagement process determined through feedback from patient and/or public partners, and any potential emergency costs. We recommend a contingency fund of </t>
    </r>
    <r>
      <rPr>
        <b/>
        <sz val="12"/>
        <color theme="1"/>
        <rFont val="Calibri"/>
        <family val="2"/>
        <scheme val="minor"/>
      </rPr>
      <t>5-20%</t>
    </r>
    <r>
      <rPr>
        <sz val="12"/>
        <color theme="1"/>
        <rFont val="Calibri"/>
        <family val="2"/>
        <scheme val="minor"/>
      </rPr>
      <t>.</t>
    </r>
  </si>
  <si>
    <t>Inclusivity &amp; Accessibility Considerations</t>
  </si>
  <si>
    <t xml:space="preserve">Patient and/or Public Engagement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</si>
</sst>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4" x14ac:knownFonts="1">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b/>
      <i/>
      <sz val="11"/>
      <color theme="1"/>
      <name val="Calibri"/>
      <family val="2"/>
      <scheme val="minor"/>
    </font>
    <font>
      <b/>
      <sz val="16"/>
      <color theme="1"/>
      <name val="Calibri"/>
      <family val="2"/>
      <scheme val="minor"/>
    </font>
    <font>
      <sz val="16"/>
      <color theme="1"/>
      <name val="Calibri"/>
      <family val="2"/>
      <scheme val="minor"/>
    </font>
    <font>
      <b/>
      <sz val="20"/>
      <color theme="1"/>
      <name val="Calibri"/>
      <family val="2"/>
      <scheme val="minor"/>
    </font>
    <font>
      <sz val="11"/>
      <color theme="10"/>
      <name val="Calibri"/>
      <family val="2"/>
      <scheme val="minor"/>
    </font>
    <font>
      <sz val="11"/>
      <color theme="1"/>
      <name val="Calibri"/>
      <family val="2"/>
      <scheme val="minor"/>
    </font>
    <font>
      <sz val="14"/>
      <color theme="1"/>
      <name val="Calibri"/>
      <family val="2"/>
      <scheme val="minor"/>
    </font>
    <font>
      <i/>
      <sz val="14"/>
      <color theme="1"/>
      <name val="Calibri"/>
      <family val="2"/>
      <scheme val="minor"/>
    </font>
    <font>
      <b/>
      <i/>
      <sz val="14"/>
      <color theme="1"/>
      <name val="Calibri"/>
      <family val="2"/>
      <scheme val="minor"/>
    </font>
    <font>
      <i/>
      <sz val="12"/>
      <color theme="1"/>
      <name val="Calibri"/>
      <family val="2"/>
      <scheme val="minor"/>
    </font>
    <font>
      <i/>
      <sz val="12"/>
      <name val="Calibri"/>
      <family val="2"/>
      <scheme val="minor"/>
    </font>
    <font>
      <b/>
      <i/>
      <sz val="12"/>
      <color theme="1"/>
      <name val="Calibri"/>
      <family val="2"/>
      <scheme val="minor"/>
    </font>
    <font>
      <b/>
      <sz val="10"/>
      <color theme="1"/>
      <name val="Calibri"/>
      <family val="2"/>
      <scheme val="minor"/>
    </font>
    <font>
      <i/>
      <u/>
      <sz val="11"/>
      <color theme="10"/>
      <name val="Calibri"/>
      <family val="2"/>
      <scheme val="minor"/>
    </font>
    <font>
      <sz val="11"/>
      <name val="Calibri"/>
      <family val="2"/>
      <scheme val="minor"/>
    </font>
    <font>
      <b/>
      <u/>
      <sz val="12"/>
      <color theme="1"/>
      <name val="Calibri"/>
      <family val="2"/>
      <scheme val="minor"/>
    </font>
    <font>
      <sz val="2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4" fillId="0" borderId="0" applyNumberFormat="0" applyFill="0" applyBorder="0" applyAlignment="0" applyProtection="0"/>
    <xf numFmtId="44" fontId="12" fillId="0" borderId="0" applyFont="0" applyFill="0" applyBorder="0" applyAlignment="0" applyProtection="0"/>
    <xf numFmtId="9" fontId="12" fillId="0" borderId="0" applyFont="0" applyFill="0" applyBorder="0" applyAlignment="0" applyProtection="0"/>
  </cellStyleXfs>
  <cellXfs count="202">
    <xf numFmtId="0" fontId="0" fillId="0" borderId="0" xfId="0"/>
    <xf numFmtId="0" fontId="0" fillId="0" borderId="0" xfId="0" applyAlignment="1">
      <alignment horizontal="center"/>
    </xf>
    <xf numFmtId="0" fontId="3" fillId="0" borderId="0" xfId="0" applyFont="1"/>
    <xf numFmtId="0" fontId="5" fillId="0" borderId="0" xfId="0" applyFont="1"/>
    <xf numFmtId="0" fontId="0" fillId="0" borderId="0" xfId="0" applyAlignment="1">
      <alignment horizontal="left"/>
    </xf>
    <xf numFmtId="0" fontId="0" fillId="0" borderId="0" xfId="0" applyBorder="1" applyAlignment="1">
      <alignment horizontal="left"/>
    </xf>
    <xf numFmtId="0" fontId="5" fillId="0" borderId="0" xfId="0" applyFont="1" applyAlignment="1">
      <alignment wrapText="1"/>
    </xf>
    <xf numFmtId="0" fontId="5" fillId="0" borderId="0" xfId="0" applyFont="1" applyAlignment="1"/>
    <xf numFmtId="0" fontId="9" fillId="0" borderId="0" xfId="0" applyFont="1" applyBorder="1" applyAlignment="1">
      <alignment horizontal="center"/>
    </xf>
    <xf numFmtId="0" fontId="10" fillId="0" borderId="2" xfId="0" applyFont="1" applyBorder="1" applyAlignment="1">
      <alignment horizontal="left" wrapText="1"/>
    </xf>
    <xf numFmtId="0" fontId="2" fillId="0" borderId="0" xfId="0" applyFont="1" applyBorder="1" applyAlignment="1">
      <alignment wrapText="1"/>
    </xf>
    <xf numFmtId="0" fontId="8" fillId="0" borderId="2" xfId="0" applyFont="1" applyBorder="1" applyAlignment="1">
      <alignment wrapText="1"/>
    </xf>
    <xf numFmtId="0" fontId="0" fillId="0" borderId="2"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Font="1" applyBorder="1" applyAlignment="1">
      <alignment wrapText="1"/>
    </xf>
    <xf numFmtId="0" fontId="0" fillId="0" borderId="0" xfId="0" applyFont="1"/>
    <xf numFmtId="0" fontId="2" fillId="0" borderId="0" xfId="0" applyFont="1" applyBorder="1" applyAlignment="1">
      <alignment vertical="center" wrapText="1"/>
    </xf>
    <xf numFmtId="0" fontId="0" fillId="0" borderId="0" xfId="0" applyFont="1" applyAlignment="1">
      <alignment wrapText="1"/>
    </xf>
    <xf numFmtId="0" fontId="0" fillId="0" borderId="0" xfId="0" applyFont="1" applyAlignment="1"/>
    <xf numFmtId="0" fontId="0" fillId="0" borderId="2" xfId="0" applyBorder="1"/>
    <xf numFmtId="0" fontId="0" fillId="0" borderId="3" xfId="0" applyFont="1" applyBorder="1" applyAlignment="1">
      <alignment wrapText="1"/>
    </xf>
    <xf numFmtId="0" fontId="0" fillId="0" borderId="2" xfId="0" applyFont="1" applyBorder="1"/>
    <xf numFmtId="0" fontId="0" fillId="0" borderId="3" xfId="0" applyFont="1" applyBorder="1" applyAlignment="1"/>
    <xf numFmtId="0" fontId="15" fillId="0" borderId="0" xfId="0" applyFont="1"/>
    <xf numFmtId="0" fontId="0" fillId="0" borderId="4" xfId="0" applyFont="1" applyBorder="1"/>
    <xf numFmtId="44" fontId="13" fillId="0" borderId="0" xfId="0" applyNumberFormat="1" applyFont="1" applyBorder="1" applyAlignment="1">
      <alignment horizontal="center"/>
    </xf>
    <xf numFmtId="0" fontId="5" fillId="0" borderId="0" xfId="0" applyFont="1" applyBorder="1" applyAlignment="1">
      <alignment wrapText="1"/>
    </xf>
    <xf numFmtId="2" fontId="0" fillId="0" borderId="0" xfId="0" applyNumberFormat="1" applyBorder="1" applyAlignment="1">
      <alignment horizontal="center"/>
    </xf>
    <xf numFmtId="0" fontId="17" fillId="0" borderId="0" xfId="0" applyFont="1" applyAlignment="1">
      <alignment wrapText="1"/>
    </xf>
    <xf numFmtId="0" fontId="0" fillId="0" borderId="0" xfId="0" applyAlignment="1">
      <alignment vertical="center"/>
    </xf>
    <xf numFmtId="0" fontId="18" fillId="0" borderId="0" xfId="0" applyFont="1" applyAlignment="1">
      <alignment horizontal="center" vertical="center" wrapText="1"/>
    </xf>
    <xf numFmtId="0" fontId="0" fillId="0" borderId="0" xfId="0" applyBorder="1"/>
    <xf numFmtId="1" fontId="3" fillId="0" borderId="0" xfId="0" applyNumberFormat="1" applyFont="1" applyBorder="1" applyAlignment="1">
      <alignment horizontal="left"/>
    </xf>
    <xf numFmtId="44" fontId="0" fillId="0" borderId="0" xfId="0" applyNumberFormat="1" applyFont="1" applyBorder="1" applyAlignment="1">
      <alignment horizontal="center"/>
    </xf>
    <xf numFmtId="0" fontId="4" fillId="0" borderId="0" xfId="1" applyAlignment="1">
      <alignment horizontal="center" wrapText="1"/>
    </xf>
    <xf numFmtId="44" fontId="0" fillId="0" borderId="0" xfId="2" applyFont="1" applyBorder="1" applyAlignment="1">
      <alignment horizontal="center"/>
    </xf>
    <xf numFmtId="0" fontId="4" fillId="0" borderId="0" xfId="1" applyBorder="1" applyAlignment="1">
      <alignment vertical="center" wrapText="1"/>
    </xf>
    <xf numFmtId="44" fontId="0" fillId="0" borderId="0" xfId="0" applyNumberFormat="1" applyBorder="1"/>
    <xf numFmtId="0" fontId="8" fillId="0" borderId="0" xfId="0" applyFont="1" applyBorder="1" applyAlignment="1">
      <alignment wrapText="1"/>
    </xf>
    <xf numFmtId="0" fontId="17" fillId="0" borderId="0" xfId="0" applyFont="1" applyBorder="1" applyAlignment="1">
      <alignment wrapText="1"/>
    </xf>
    <xf numFmtId="44" fontId="11" fillId="0" borderId="0" xfId="2" applyFont="1" applyBorder="1" applyAlignment="1">
      <alignment horizontal="left" vertical="center"/>
    </xf>
    <xf numFmtId="0" fontId="2" fillId="0" borderId="0" xfId="0" applyFont="1" applyBorder="1"/>
    <xf numFmtId="0" fontId="5" fillId="0" borderId="0" xfId="0" applyFont="1" applyBorder="1"/>
    <xf numFmtId="44" fontId="0" fillId="0" borderId="0" xfId="2" applyFont="1" applyBorder="1"/>
    <xf numFmtId="0" fontId="6" fillId="0" borderId="0" xfId="0" applyFont="1" applyBorder="1"/>
    <xf numFmtId="0" fontId="4" fillId="0" borderId="0" xfId="1" applyBorder="1" applyAlignment="1">
      <alignment horizontal="right" wrapText="1"/>
    </xf>
    <xf numFmtId="44" fontId="0" fillId="0" borderId="1" xfId="2" applyFont="1" applyBorder="1" applyAlignment="1" applyProtection="1">
      <alignment horizontal="center"/>
      <protection locked="0"/>
    </xf>
    <xf numFmtId="44" fontId="3" fillId="0" borderId="1" xfId="2" applyFont="1" applyBorder="1" applyAlignment="1" applyProtection="1">
      <alignment horizontal="center" vertical="center"/>
      <protection locked="0"/>
    </xf>
    <xf numFmtId="44" fontId="3" fillId="0" borderId="1" xfId="2" applyFont="1" applyBorder="1" applyAlignment="1" applyProtection="1">
      <alignment horizontal="center"/>
      <protection locked="0"/>
    </xf>
    <xf numFmtId="1" fontId="0" fillId="0" borderId="1" xfId="0" applyNumberFormat="1" applyBorder="1" applyAlignment="1" applyProtection="1">
      <alignment horizontal="center"/>
      <protection locked="0"/>
    </xf>
    <xf numFmtId="2" fontId="0" fillId="0" borderId="1" xfId="0" applyNumberFormat="1" applyBorder="1" applyAlignment="1" applyProtection="1">
      <alignment horizontal="center"/>
      <protection locked="0"/>
    </xf>
    <xf numFmtId="0" fontId="5" fillId="0" borderId="0" xfId="0" applyFont="1" applyAlignment="1">
      <alignment horizontal="left"/>
    </xf>
    <xf numFmtId="0" fontId="8" fillId="0" borderId="2" xfId="0" applyFont="1" applyBorder="1" applyAlignment="1">
      <alignment horizontal="left"/>
    </xf>
    <xf numFmtId="0" fontId="10" fillId="0" borderId="2" xfId="0" applyFont="1" applyBorder="1" applyAlignment="1">
      <alignment horizontal="left"/>
    </xf>
    <xf numFmtId="0" fontId="2" fillId="0" borderId="0" xfId="0" applyFont="1" applyBorder="1" applyAlignment="1" applyProtection="1">
      <alignment wrapText="1"/>
    </xf>
    <xf numFmtId="0" fontId="19" fillId="0" borderId="1" xfId="0" applyFont="1" applyBorder="1" applyAlignment="1" applyProtection="1">
      <alignment horizontal="center" wrapText="1"/>
      <protection locked="0"/>
    </xf>
    <xf numFmtId="44" fontId="0" fillId="2" borderId="0" xfId="0" applyNumberFormat="1" applyFont="1" applyFill="1" applyBorder="1" applyAlignment="1">
      <alignment horizontal="center"/>
    </xf>
    <xf numFmtId="44" fontId="0" fillId="2" borderId="0" xfId="0" applyNumberFormat="1" applyFont="1" applyFill="1" applyBorder="1"/>
    <xf numFmtId="0" fontId="2" fillId="0" borderId="0" xfId="0" applyFont="1" applyAlignment="1">
      <alignment horizontal="left"/>
    </xf>
    <xf numFmtId="0" fontId="0" fillId="0" borderId="0" xfId="0" applyAlignment="1"/>
    <xf numFmtId="0" fontId="2" fillId="0" borderId="0" xfId="0" applyFont="1" applyBorder="1" applyAlignment="1">
      <alignment horizontal="left"/>
    </xf>
    <xf numFmtId="0" fontId="1" fillId="0" borderId="0" xfId="0" applyFont="1" applyAlignment="1">
      <alignment horizontal="left"/>
    </xf>
    <xf numFmtId="44" fontId="14" fillId="2" borderId="0" xfId="0" applyNumberFormat="1" applyFont="1" applyFill="1"/>
    <xf numFmtId="44" fontId="0" fillId="2" borderId="0" xfId="0" applyNumberFormat="1" applyFont="1" applyFill="1"/>
    <xf numFmtId="44" fontId="0" fillId="2" borderId="3" xfId="0" applyNumberFormat="1" applyFont="1" applyFill="1" applyBorder="1"/>
    <xf numFmtId="44" fontId="5" fillId="2" borderId="0" xfId="0" applyNumberFormat="1" applyFont="1" applyFill="1"/>
    <xf numFmtId="0" fontId="4" fillId="0" borderId="0" xfId="1" applyFill="1" applyAlignment="1">
      <alignment horizontal="left"/>
    </xf>
    <xf numFmtId="0" fontId="18" fillId="0" borderId="0" xfId="0" applyFont="1" applyAlignment="1">
      <alignment horizontal="left" vertical="center"/>
    </xf>
    <xf numFmtId="0" fontId="1" fillId="0" borderId="0" xfId="0" applyFont="1" applyAlignment="1">
      <alignment horizontal="left" vertical="center"/>
    </xf>
    <xf numFmtId="0" fontId="2" fillId="0" borderId="0" xfId="0" applyFont="1" applyBorder="1" applyAlignment="1">
      <alignment horizontal="left" vertical="center" wrapText="1"/>
    </xf>
    <xf numFmtId="0" fontId="4" fillId="0" borderId="0" xfId="1" applyBorder="1" applyAlignment="1">
      <alignment horizontal="left" vertical="center" wrapText="1"/>
    </xf>
    <xf numFmtId="0" fontId="0" fillId="0" borderId="0" xfId="0" applyFont="1" applyBorder="1" applyAlignment="1">
      <alignment horizontal="left"/>
    </xf>
    <xf numFmtId="0" fontId="5" fillId="0" borderId="0" xfId="0" applyFont="1" applyBorder="1" applyAlignment="1">
      <alignment horizontal="left"/>
    </xf>
    <xf numFmtId="0" fontId="1" fillId="0" borderId="0" xfId="0" applyFont="1" applyBorder="1" applyAlignment="1">
      <alignment horizontal="left"/>
    </xf>
    <xf numFmtId="0" fontId="8" fillId="0" borderId="0" xfId="0" applyFont="1" applyBorder="1" applyAlignment="1">
      <alignment horizontal="left"/>
    </xf>
    <xf numFmtId="0" fontId="4" fillId="0" borderId="0" xfId="1" applyFont="1" applyAlignment="1">
      <alignment horizontal="center" wrapText="1"/>
    </xf>
    <xf numFmtId="0" fontId="2" fillId="0" borderId="0" xfId="0" applyFont="1" applyBorder="1" applyAlignment="1">
      <alignment vertical="top" wrapText="1"/>
    </xf>
    <xf numFmtId="0" fontId="19" fillId="0" borderId="1" xfId="0" applyFont="1" applyBorder="1" applyAlignment="1" applyProtection="1">
      <alignment horizontal="center"/>
      <protection locked="0"/>
    </xf>
    <xf numFmtId="44" fontId="0" fillId="0" borderId="1" xfId="2" applyFont="1" applyBorder="1" applyProtection="1">
      <protection locked="0"/>
    </xf>
    <xf numFmtId="0" fontId="0" fillId="0" borderId="0" xfId="0" applyProtection="1"/>
    <xf numFmtId="0" fontId="10" fillId="0" borderId="2" xfId="0" applyFont="1" applyBorder="1" applyAlignment="1" applyProtection="1">
      <alignment horizontal="left"/>
    </xf>
    <xf numFmtId="0" fontId="0" fillId="0" borderId="2" xfId="0" applyBorder="1" applyProtection="1"/>
    <xf numFmtId="0" fontId="0" fillId="0" borderId="0" xfId="0" applyBorder="1" applyAlignment="1" applyProtection="1">
      <alignment horizontal="left"/>
    </xf>
    <xf numFmtId="0" fontId="5" fillId="0" borderId="0" xfId="0" applyFont="1" applyAlignment="1" applyProtection="1"/>
    <xf numFmtId="0" fontId="0" fillId="0" borderId="0" xfId="0" applyAlignment="1" applyProtection="1">
      <alignment horizontal="left"/>
    </xf>
    <xf numFmtId="0" fontId="1" fillId="0" borderId="0" xfId="0" applyFont="1" applyAlignment="1" applyProtection="1">
      <alignment horizontal="right"/>
    </xf>
    <xf numFmtId="0" fontId="8" fillId="0" borderId="2" xfId="0" applyFont="1" applyBorder="1" applyAlignment="1" applyProtection="1">
      <alignment horizontal="left"/>
    </xf>
    <xf numFmtId="0" fontId="8" fillId="0" borderId="2" xfId="0" applyFont="1" applyBorder="1" applyAlignment="1" applyProtection="1">
      <alignment horizontal="center"/>
    </xf>
    <xf numFmtId="0" fontId="1" fillId="0" borderId="0" xfId="0" applyFont="1" applyBorder="1" applyAlignment="1" applyProtection="1">
      <alignment horizontal="center"/>
    </xf>
    <xf numFmtId="0" fontId="5" fillId="0" borderId="0" xfId="0" applyFont="1" applyAlignment="1" applyProtection="1">
      <alignment horizontal="left"/>
    </xf>
    <xf numFmtId="0" fontId="3" fillId="0" borderId="0" xfId="0" applyFont="1" applyProtection="1"/>
    <xf numFmtId="0" fontId="2" fillId="0" borderId="0" xfId="0" applyFont="1" applyBorder="1" applyAlignment="1" applyProtection="1">
      <alignment horizontal="left"/>
    </xf>
    <xf numFmtId="0" fontId="2" fillId="0" borderId="0" xfId="0" applyFont="1" applyBorder="1" applyAlignment="1" applyProtection="1"/>
    <xf numFmtId="44" fontId="0" fillId="2" borderId="0" xfId="0" applyNumberFormat="1" applyFill="1" applyBorder="1" applyAlignment="1" applyProtection="1">
      <alignment horizontal="left"/>
    </xf>
    <xf numFmtId="0" fontId="1" fillId="0" borderId="0" xfId="0" applyFont="1" applyAlignment="1" applyProtection="1">
      <alignment horizontal="center"/>
    </xf>
    <xf numFmtId="0" fontId="4" fillId="0" borderId="0" xfId="1" applyAlignment="1" applyProtection="1">
      <alignment horizontal="center" wrapText="1"/>
    </xf>
    <xf numFmtId="0" fontId="0" fillId="0" borderId="2" xfId="0" applyBorder="1" applyAlignment="1" applyProtection="1">
      <alignment horizontal="left"/>
    </xf>
    <xf numFmtId="0" fontId="2" fillId="0" borderId="0" xfId="0" applyFont="1" applyAlignment="1" applyProtection="1">
      <alignment wrapText="1"/>
    </xf>
    <xf numFmtId="0" fontId="0" fillId="0" borderId="0" xfId="0" applyAlignment="1" applyProtection="1"/>
    <xf numFmtId="0" fontId="1" fillId="0" borderId="0" xfId="0" applyFont="1" applyAlignment="1" applyProtection="1">
      <alignment horizontal="left"/>
    </xf>
    <xf numFmtId="0" fontId="3" fillId="0" borderId="0" xfId="0" applyFont="1" applyAlignment="1" applyProtection="1">
      <alignment horizontal="left" vertical="center"/>
    </xf>
    <xf numFmtId="0" fontId="2" fillId="0" borderId="0" xfId="0" applyFont="1" applyFill="1" applyProtection="1"/>
    <xf numFmtId="44" fontId="0" fillId="2" borderId="0" xfId="0" applyNumberFormat="1" applyFill="1" applyBorder="1" applyProtection="1"/>
    <xf numFmtId="0" fontId="8" fillId="0" borderId="2" xfId="0" applyFont="1" applyBorder="1" applyAlignment="1" applyProtection="1">
      <alignment wrapText="1"/>
    </xf>
    <xf numFmtId="0" fontId="5" fillId="0" borderId="0" xfId="0" applyFont="1" applyAlignment="1" applyProtection="1">
      <alignment horizontal="left" vertical="center" wrapText="1"/>
    </xf>
    <xf numFmtId="0" fontId="2" fillId="0" borderId="0" xfId="0" applyFont="1" applyFill="1" applyAlignment="1" applyProtection="1">
      <alignment wrapText="1"/>
    </xf>
    <xf numFmtId="0" fontId="5" fillId="0" borderId="0" xfId="0" applyFont="1" applyProtection="1"/>
    <xf numFmtId="0" fontId="2" fillId="0" borderId="0" xfId="0" applyFont="1" applyProtection="1"/>
    <xf numFmtId="0" fontId="4" fillId="0" borderId="0" xfId="1" applyAlignment="1" applyProtection="1">
      <alignment horizontal="right" wrapText="1"/>
    </xf>
    <xf numFmtId="0" fontId="5" fillId="0" borderId="0" xfId="0" applyFont="1" applyAlignment="1" applyProtection="1">
      <alignment horizontal="left" wrapText="1"/>
    </xf>
    <xf numFmtId="0" fontId="16" fillId="0" borderId="0" xfId="0" applyFont="1" applyAlignment="1" applyProtection="1">
      <alignment horizontal="left" vertical="top" wrapText="1"/>
    </xf>
    <xf numFmtId="1" fontId="3" fillId="0" borderId="0" xfId="0" applyNumberFormat="1" applyFont="1" applyBorder="1" applyAlignment="1" applyProtection="1">
      <alignment horizontal="left"/>
    </xf>
    <xf numFmtId="0" fontId="8" fillId="0" borderId="0" xfId="0" applyFont="1" applyBorder="1" applyAlignment="1" applyProtection="1">
      <alignment horizontal="left"/>
    </xf>
    <xf numFmtId="0" fontId="8" fillId="0" borderId="0" xfId="0" applyFont="1" applyBorder="1" applyAlignment="1" applyProtection="1">
      <alignment wrapText="1"/>
    </xf>
    <xf numFmtId="0" fontId="18" fillId="0" borderId="0" xfId="0" applyFont="1" applyAlignment="1" applyProtection="1">
      <alignment horizontal="right" wrapText="1"/>
    </xf>
    <xf numFmtId="0" fontId="6" fillId="0" borderId="0" xfId="0" applyFont="1" applyAlignment="1" applyProtection="1">
      <alignment horizontal="center"/>
    </xf>
    <xf numFmtId="0" fontId="5" fillId="0" borderId="0" xfId="0" applyFont="1" applyAlignment="1" applyProtection="1">
      <alignment wrapText="1"/>
    </xf>
    <xf numFmtId="9" fontId="0" fillId="0" borderId="0" xfId="3" applyFont="1" applyBorder="1" applyAlignment="1" applyProtection="1">
      <alignment horizontal="center"/>
    </xf>
    <xf numFmtId="44" fontId="0" fillId="0" borderId="1" xfId="2" applyFont="1" applyBorder="1" applyAlignment="1" applyProtection="1">
      <alignment horizontal="right"/>
      <protection locked="0"/>
    </xf>
    <xf numFmtId="0" fontId="5" fillId="0" borderId="0" xfId="0" applyFont="1" applyAlignment="1">
      <alignment horizontal="right"/>
    </xf>
    <xf numFmtId="0" fontId="5" fillId="0" borderId="0" xfId="0" applyFont="1" applyAlignment="1">
      <alignment horizontal="right" wrapText="1"/>
    </xf>
    <xf numFmtId="0" fontId="18" fillId="0" borderId="0" xfId="0" applyFont="1" applyAlignment="1" applyProtection="1">
      <alignment horizontal="right"/>
    </xf>
    <xf numFmtId="44" fontId="5" fillId="3" borderId="0" xfId="0" applyNumberFormat="1" applyFont="1" applyFill="1"/>
    <xf numFmtId="9" fontId="0" fillId="2" borderId="3" xfId="0" applyNumberFormat="1" applyFont="1" applyFill="1" applyBorder="1"/>
    <xf numFmtId="0" fontId="0" fillId="0" borderId="0" xfId="0" applyBorder="1" applyProtection="1"/>
    <xf numFmtId="0" fontId="16" fillId="0" borderId="0" xfId="0" applyFont="1" applyAlignment="1" applyProtection="1">
      <alignment wrapText="1"/>
    </xf>
    <xf numFmtId="0" fontId="16" fillId="0" borderId="0" xfId="0" applyFont="1" applyAlignment="1" applyProtection="1">
      <alignment horizontal="left" vertical="center" wrapText="1"/>
    </xf>
    <xf numFmtId="0" fontId="16" fillId="0" borderId="0" xfId="0" applyFont="1" applyAlignment="1" applyProtection="1">
      <alignment horizontal="left" wrapText="1"/>
    </xf>
    <xf numFmtId="0" fontId="2" fillId="0" borderId="0" xfId="0" applyFont="1" applyFill="1" applyAlignment="1" applyProtection="1">
      <alignment horizontal="left" wrapText="1"/>
    </xf>
    <xf numFmtId="0" fontId="0" fillId="0" borderId="0" xfId="0" applyBorder="1" applyProtection="1">
      <protection locked="0"/>
    </xf>
    <xf numFmtId="44" fontId="0" fillId="0" borderId="1" xfId="0" applyNumberFormat="1" applyBorder="1" applyProtection="1">
      <protection locked="0"/>
    </xf>
    <xf numFmtId="44" fontId="0" fillId="0" borderId="1" xfId="0" applyNumberFormat="1" applyBorder="1" applyProtection="1"/>
    <xf numFmtId="0" fontId="3" fillId="0" borderId="0" xfId="0" applyFont="1" applyAlignment="1" applyProtection="1">
      <alignment wrapText="1"/>
    </xf>
    <xf numFmtId="0" fontId="0" fillId="0" borderId="0" xfId="0" applyFont="1" applyProtection="1"/>
    <xf numFmtId="1" fontId="2" fillId="0" borderId="0" xfId="0" applyNumberFormat="1" applyFont="1" applyBorder="1" applyProtection="1">
      <protection locked="0"/>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0" xfId="0" applyAlignment="1" applyProtection="1">
      <alignment horizontal="center"/>
    </xf>
    <xf numFmtId="0" fontId="2" fillId="0" borderId="0" xfId="0" applyFont="1" applyAlignment="1" applyProtection="1"/>
    <xf numFmtId="0" fontId="9" fillId="0" borderId="2" xfId="0" applyFont="1" applyBorder="1" applyAlignment="1" applyProtection="1">
      <alignment horizontal="center"/>
    </xf>
    <xf numFmtId="0" fontId="2" fillId="0" borderId="0" xfId="0" applyFont="1" applyBorder="1" applyAlignment="1" applyProtection="1">
      <alignment vertical="center" wrapText="1"/>
    </xf>
    <xf numFmtId="0" fontId="9" fillId="0" borderId="0" xfId="0" applyFont="1" applyBorder="1" applyAlignment="1" applyProtection="1">
      <alignment horizontal="center"/>
    </xf>
    <xf numFmtId="0" fontId="0" fillId="0" borderId="0" xfId="0" applyFont="1" applyBorder="1" applyAlignment="1" applyProtection="1">
      <alignment horizontal="center"/>
    </xf>
    <xf numFmtId="0" fontId="5" fillId="0" borderId="0" xfId="0" applyFont="1" applyAlignment="1" applyProtection="1">
      <alignment horizontal="center"/>
    </xf>
    <xf numFmtId="0" fontId="9" fillId="0" borderId="0" xfId="0" applyFont="1" applyBorder="1" applyAlignment="1" applyProtection="1">
      <alignment wrapText="1"/>
    </xf>
    <xf numFmtId="44" fontId="11" fillId="0" borderId="1" xfId="1" applyNumberFormat="1" applyFont="1" applyBorder="1" applyAlignment="1" applyProtection="1">
      <alignment horizontal="center" vertical="center"/>
    </xf>
    <xf numFmtId="0" fontId="1" fillId="0" borderId="0" xfId="0" applyFont="1" applyBorder="1" applyAlignment="1" applyProtection="1">
      <alignment horizontal="right"/>
    </xf>
    <xf numFmtId="0" fontId="0" fillId="0" borderId="0" xfId="0" applyBorder="1" applyAlignment="1" applyProtection="1">
      <alignment wrapText="1"/>
    </xf>
    <xf numFmtId="0" fontId="5" fillId="0" borderId="3" xfId="0" applyFont="1" applyBorder="1" applyAlignment="1" applyProtection="1">
      <alignment horizontal="right" wrapText="1"/>
    </xf>
    <xf numFmtId="44" fontId="0" fillId="2" borderId="3" xfId="0" applyNumberFormat="1" applyFont="1" applyFill="1" applyBorder="1" applyAlignment="1" applyProtection="1">
      <alignment horizontal="center"/>
    </xf>
    <xf numFmtId="0" fontId="2" fillId="0" borderId="0" xfId="0" applyFont="1" applyAlignment="1" applyProtection="1">
      <alignment horizontal="left" wrapText="1"/>
    </xf>
    <xf numFmtId="0" fontId="0" fillId="0" borderId="0" xfId="0" applyAlignment="1" applyProtection="1">
      <alignment wrapText="1"/>
    </xf>
    <xf numFmtId="0" fontId="5" fillId="0" borderId="0" xfId="0" applyFont="1" applyAlignment="1" applyProtection="1">
      <alignment vertical="center" wrapText="1"/>
    </xf>
    <xf numFmtId="0" fontId="5" fillId="0" borderId="0" xfId="0" applyFont="1" applyAlignment="1" applyProtection="1">
      <alignment horizontal="right" vertical="center"/>
    </xf>
    <xf numFmtId="0" fontId="20" fillId="0" borderId="0" xfId="1" applyFont="1" applyFill="1" applyAlignment="1" applyProtection="1">
      <alignment wrapText="1"/>
    </xf>
    <xf numFmtId="0" fontId="11" fillId="0" borderId="1" xfId="1" applyFont="1" applyBorder="1" applyAlignment="1" applyProtection="1">
      <alignment horizontal="center" vertical="center"/>
    </xf>
    <xf numFmtId="0" fontId="5" fillId="0" borderId="0" xfId="0" applyFont="1" applyAlignment="1" applyProtection="1">
      <alignment horizontal="center" vertical="center"/>
    </xf>
    <xf numFmtId="0" fontId="4" fillId="0" borderId="0" xfId="1" applyBorder="1" applyAlignment="1" applyProtection="1">
      <alignment horizontal="center" vertical="center"/>
    </xf>
    <xf numFmtId="0" fontId="16" fillId="0" borderId="0" xfId="0" applyFont="1" applyAlignment="1" applyProtection="1">
      <alignment vertical="center" wrapText="1"/>
    </xf>
    <xf numFmtId="0" fontId="6" fillId="0" borderId="0" xfId="0" applyFont="1" applyAlignment="1" applyProtection="1">
      <alignment wrapText="1"/>
    </xf>
    <xf numFmtId="44" fontId="13" fillId="0" borderId="0" xfId="0" applyNumberFormat="1" applyFont="1" applyBorder="1" applyAlignment="1" applyProtection="1">
      <alignment horizontal="center"/>
    </xf>
    <xf numFmtId="44" fontId="3" fillId="0" borderId="0" xfId="2" applyFont="1" applyBorder="1" applyAlignment="1" applyProtection="1">
      <alignment horizontal="center" vertical="center"/>
    </xf>
    <xf numFmtId="0" fontId="0" fillId="0" borderId="0" xfId="0" applyAlignment="1" applyProtection="1">
      <alignment horizontal="center" vertical="center"/>
    </xf>
    <xf numFmtId="0" fontId="1" fillId="0" borderId="0" xfId="0" applyFont="1" applyAlignment="1" applyProtection="1">
      <alignment wrapText="1"/>
    </xf>
    <xf numFmtId="44" fontId="0" fillId="2" borderId="0" xfId="0" applyNumberFormat="1" applyFont="1" applyFill="1" applyBorder="1" applyAlignment="1" applyProtection="1">
      <alignment horizontal="center"/>
    </xf>
    <xf numFmtId="0" fontId="5" fillId="0" borderId="3" xfId="0" applyFont="1" applyBorder="1" applyAlignment="1" applyProtection="1">
      <alignment horizontal="right" vertical="center" wrapText="1"/>
    </xf>
    <xf numFmtId="0" fontId="3" fillId="0" borderId="0" xfId="0" applyFont="1" applyAlignment="1" applyProtection="1">
      <alignment horizontal="center"/>
    </xf>
    <xf numFmtId="44" fontId="0" fillId="0" borderId="0" xfId="2" applyFont="1" applyBorder="1" applyAlignment="1" applyProtection="1">
      <alignment horizontal="center"/>
    </xf>
    <xf numFmtId="0" fontId="5" fillId="0" borderId="0" xfId="0" applyFont="1" applyBorder="1" applyAlignment="1" applyProtection="1">
      <alignment horizontal="right" wrapText="1"/>
    </xf>
    <xf numFmtId="0" fontId="0" fillId="0" borderId="0" xfId="0" applyFont="1" applyAlignment="1" applyProtection="1">
      <alignment horizontal="center"/>
    </xf>
    <xf numFmtId="44" fontId="3" fillId="2" borderId="3" xfId="0" applyNumberFormat="1" applyFont="1" applyFill="1" applyBorder="1" applyAlignment="1" applyProtection="1">
      <alignment horizontal="center"/>
    </xf>
    <xf numFmtId="44" fontId="3" fillId="2" borderId="0" xfId="0" applyNumberFormat="1" applyFont="1" applyFill="1" applyBorder="1" applyAlignment="1" applyProtection="1">
      <alignment horizontal="center"/>
    </xf>
    <xf numFmtId="0" fontId="0" fillId="0" borderId="0" xfId="0" applyFont="1" applyBorder="1" applyAlignment="1" applyProtection="1">
      <alignment horizontal="right"/>
    </xf>
    <xf numFmtId="0" fontId="1" fillId="0" borderId="4" xfId="0" applyFont="1" applyBorder="1" applyAlignment="1" applyProtection="1">
      <alignment horizontal="right"/>
    </xf>
    <xf numFmtId="0" fontId="0" fillId="0" borderId="4" xfId="0" applyBorder="1" applyAlignment="1" applyProtection="1">
      <alignment wrapText="1"/>
    </xf>
    <xf numFmtId="0" fontId="15" fillId="0" borderId="0" xfId="0" applyFont="1" applyAlignment="1" applyProtection="1">
      <alignment horizontal="right" wrapText="1"/>
    </xf>
    <xf numFmtId="44" fontId="15" fillId="2" borderId="0" xfId="2" applyFont="1" applyFill="1" applyBorder="1" applyAlignment="1" applyProtection="1">
      <alignment horizontal="center"/>
    </xf>
    <xf numFmtId="0" fontId="21" fillId="0" borderId="1" xfId="1" applyFont="1" applyBorder="1" applyAlignment="1" applyProtection="1">
      <alignment horizontal="center" vertical="center" wrapText="1"/>
      <protection locked="0"/>
    </xf>
    <xf numFmtId="0" fontId="6" fillId="0" borderId="3" xfId="0" applyFont="1" applyBorder="1" applyAlignment="1" applyProtection="1">
      <alignment horizontal="left"/>
    </xf>
    <xf numFmtId="0" fontId="6" fillId="0" borderId="3" xfId="0" applyFont="1" applyBorder="1" applyAlignment="1" applyProtection="1">
      <alignment wrapText="1"/>
    </xf>
    <xf numFmtId="44" fontId="21" fillId="0" borderId="1" xfId="2" applyFont="1" applyBorder="1" applyAlignment="1" applyProtection="1">
      <alignment horizontal="left" vertical="center"/>
      <protection locked="0"/>
    </xf>
    <xf numFmtId="44" fontId="12" fillId="0" borderId="1" xfId="2" applyFont="1" applyBorder="1" applyAlignment="1" applyProtection="1">
      <alignment horizontal="center"/>
      <protection locked="0"/>
    </xf>
    <xf numFmtId="44" fontId="0" fillId="3" borderId="0" xfId="0" applyNumberFormat="1" applyFont="1" applyFill="1" applyBorder="1" applyAlignment="1" applyProtection="1">
      <alignment horizontal="center"/>
    </xf>
    <xf numFmtId="9" fontId="23" fillId="0" borderId="1" xfId="3" applyFont="1" applyBorder="1" applyAlignment="1" applyProtection="1">
      <alignment horizontal="center" vertical="center"/>
      <protection locked="0"/>
    </xf>
    <xf numFmtId="0" fontId="5" fillId="0" borderId="0" xfId="0" applyFont="1" applyAlignment="1">
      <alignment horizontal="left" wrapText="1"/>
    </xf>
    <xf numFmtId="0" fontId="18" fillId="0" borderId="0" xfId="0" applyFont="1" applyBorder="1" applyAlignment="1">
      <alignment vertical="center" wrapText="1"/>
    </xf>
    <xf numFmtId="0" fontId="5" fillId="0" borderId="0" xfId="0" applyFont="1" applyBorder="1" applyAlignment="1">
      <alignment horizontal="center"/>
    </xf>
    <xf numFmtId="0" fontId="18" fillId="0" borderId="1" xfId="0" applyFont="1" applyBorder="1" applyAlignment="1" applyProtection="1">
      <alignment vertical="center" wrapText="1"/>
      <protection locked="0"/>
    </xf>
    <xf numFmtId="0" fontId="0" fillId="0" borderId="1" xfId="0" applyFont="1" applyBorder="1" applyAlignment="1" applyProtection="1">
      <alignment horizontal="center"/>
      <protection locked="0"/>
    </xf>
    <xf numFmtId="1" fontId="0" fillId="0" borderId="1" xfId="0" applyNumberFormat="1" applyFont="1" applyBorder="1" applyAlignment="1" applyProtection="1">
      <alignment horizontal="center"/>
      <protection locked="0"/>
    </xf>
    <xf numFmtId="1" fontId="0" fillId="0" borderId="1" xfId="0" applyNumberFormat="1" applyFont="1" applyBorder="1" applyAlignment="1" applyProtection="1">
      <alignment horizontal="center" vertical="center"/>
      <protection locked="0"/>
    </xf>
    <xf numFmtId="1" fontId="0" fillId="0" borderId="1" xfId="0" applyNumberFormat="1" applyFont="1" applyBorder="1" applyAlignment="1" applyProtection="1">
      <alignment horizontal="center" wrapText="1"/>
      <protection locked="0"/>
    </xf>
    <xf numFmtId="1" fontId="0" fillId="0" borderId="1" xfId="0" applyNumberFormat="1" applyFont="1" applyBorder="1" applyAlignment="1" applyProtection="1">
      <alignment horizontal="center" vertical="center" wrapText="1"/>
      <protection locked="0"/>
    </xf>
    <xf numFmtId="1" fontId="0" fillId="0" borderId="1" xfId="0" applyNumberFormat="1" applyBorder="1" applyAlignment="1" applyProtection="1">
      <alignment horizontal="center" vertical="center"/>
      <protection locked="0"/>
    </xf>
    <xf numFmtId="44" fontId="12" fillId="0" borderId="1" xfId="2" applyFont="1" applyBorder="1" applyAlignment="1" applyProtection="1">
      <alignment horizontal="left" vertical="center"/>
      <protection locked="0"/>
    </xf>
    <xf numFmtId="0" fontId="21" fillId="0" borderId="1" xfId="0" applyFont="1" applyBorder="1" applyAlignment="1" applyProtection="1">
      <alignment horizontal="center"/>
      <protection locked="0"/>
    </xf>
    <xf numFmtId="1" fontId="21" fillId="0" borderId="1" xfId="1" applyNumberFormat="1" applyFont="1" applyBorder="1" applyAlignment="1" applyProtection="1">
      <alignment horizontal="center" vertical="center"/>
      <protection locked="0"/>
    </xf>
    <xf numFmtId="44" fontId="12" fillId="0" borderId="1" xfId="2" applyFont="1" applyBorder="1" applyAlignment="1" applyProtection="1">
      <alignment horizontal="left"/>
      <protection locked="0"/>
    </xf>
    <xf numFmtId="1" fontId="0" fillId="0" borderId="1" xfId="2" applyNumberFormat="1" applyFont="1" applyBorder="1" applyAlignment="1" applyProtection="1">
      <alignment horizontal="center" vertical="center"/>
      <protection locked="0"/>
    </xf>
    <xf numFmtId="44" fontId="0" fillId="0" borderId="5" xfId="2" applyFont="1" applyBorder="1" applyAlignment="1" applyProtection="1">
      <alignment horizontal="center"/>
      <protection locked="0"/>
    </xf>
    <xf numFmtId="44" fontId="0" fillId="0" borderId="6" xfId="2" applyFont="1" applyBorder="1" applyAlignment="1" applyProtection="1">
      <alignment horizontal="center"/>
      <protection locked="0"/>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ypeer.org.au/design-implementation/creating-a-safe-space/"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iabetesaction.ca/wp-content/uploads/2018/07/TASK-FORCE-IN-PATIENT-ENGAGEMENT-COMPENSATION-REPORT_FINAL-1.pdf" TargetMode="External"/><Relationship Id="rId1" Type="http://schemas.openxmlformats.org/officeDocument/2006/relationships/hyperlink" Target="https://diabetesaction.ca/wp-content/uploads/2018/02/CIHR-DRAFT-SPOR-Compensation-Guidelines-for-Patient-Partners-in-Research-draft_CLEAN.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tabSelected="1" zoomScaleNormal="100" zoomScaleSheetLayoutView="85" workbookViewId="0"/>
  </sheetViews>
  <sheetFormatPr defaultRowHeight="15" x14ac:dyDescent="0.25"/>
  <cols>
    <col min="1" max="1" width="117" style="86" customWidth="1"/>
    <col min="2" max="2" width="46.85546875" style="152" customWidth="1"/>
    <col min="3" max="3" width="47.5703125" style="138" bestFit="1" customWidth="1"/>
    <col min="4" max="16384" width="9.140625" style="80"/>
  </cols>
  <sheetData>
    <row r="1" spans="1:3" ht="27" thickBot="1" x14ac:dyDescent="0.45">
      <c r="A1" s="81" t="s">
        <v>151</v>
      </c>
      <c r="B1" s="136"/>
      <c r="C1" s="137"/>
    </row>
    <row r="2" spans="1:3" ht="15.75" x14ac:dyDescent="0.25">
      <c r="A2" s="84" t="s">
        <v>43</v>
      </c>
      <c r="B2" s="138"/>
    </row>
    <row r="3" spans="1:3" ht="15.75" x14ac:dyDescent="0.25">
      <c r="A3" s="84" t="s">
        <v>0</v>
      </c>
      <c r="B3" s="138"/>
    </row>
    <row r="4" spans="1:3" ht="15.75" x14ac:dyDescent="0.25">
      <c r="A4" s="84" t="s">
        <v>1</v>
      </c>
      <c r="B4" s="138"/>
    </row>
    <row r="5" spans="1:3" ht="15.75" x14ac:dyDescent="0.25">
      <c r="A5" s="84" t="s">
        <v>117</v>
      </c>
      <c r="B5" s="138"/>
    </row>
    <row r="6" spans="1:3" x14ac:dyDescent="0.25">
      <c r="A6" s="139" t="s">
        <v>163</v>
      </c>
      <c r="B6" s="138"/>
    </row>
    <row r="7" spans="1:3" x14ac:dyDescent="0.25">
      <c r="B7" s="98"/>
    </row>
    <row r="8" spans="1:3" ht="21.75" thickBot="1" x14ac:dyDescent="0.4">
      <c r="A8" s="87" t="s">
        <v>62</v>
      </c>
      <c r="B8" s="140"/>
    </row>
    <row r="9" spans="1:3" ht="45" x14ac:dyDescent="0.35">
      <c r="A9" s="141" t="s">
        <v>118</v>
      </c>
      <c r="B9" s="142"/>
    </row>
    <row r="10" spans="1:3" s="134" customFormat="1" ht="13.5" customHeight="1" x14ac:dyDescent="0.25">
      <c r="A10" s="143"/>
      <c r="B10" s="143"/>
    </row>
    <row r="11" spans="1:3" ht="15.75" x14ac:dyDescent="0.25">
      <c r="A11" s="90" t="s">
        <v>64</v>
      </c>
      <c r="B11" s="50"/>
    </row>
    <row r="12" spans="1:3" ht="15.75" x14ac:dyDescent="0.25">
      <c r="A12" s="144"/>
      <c r="B12" s="137"/>
    </row>
    <row r="13" spans="1:3" ht="15.75" x14ac:dyDescent="0.25">
      <c r="A13" s="90" t="s">
        <v>131</v>
      </c>
      <c r="B13" s="51"/>
    </row>
    <row r="14" spans="1:3" ht="15.75" x14ac:dyDescent="0.25">
      <c r="A14" s="144"/>
      <c r="B14" s="137"/>
    </row>
    <row r="15" spans="1:3" ht="15.75" x14ac:dyDescent="0.25">
      <c r="A15" s="90" t="s">
        <v>63</v>
      </c>
      <c r="B15" s="50"/>
    </row>
    <row r="16" spans="1:3" x14ac:dyDescent="0.25">
      <c r="A16" s="95"/>
      <c r="B16" s="138"/>
    </row>
    <row r="17" spans="1:3" ht="21.75" thickBot="1" x14ac:dyDescent="0.4">
      <c r="A17" s="87" t="s">
        <v>69</v>
      </c>
      <c r="B17" s="104"/>
      <c r="C17" s="137"/>
    </row>
    <row r="18" spans="1:3" ht="30" x14ac:dyDescent="0.35">
      <c r="A18" s="141" t="s">
        <v>132</v>
      </c>
      <c r="B18" s="114"/>
      <c r="C18" s="137"/>
    </row>
    <row r="19" spans="1:3" ht="13.5" customHeight="1" x14ac:dyDescent="0.35">
      <c r="A19" s="89"/>
      <c r="B19" s="145"/>
      <c r="C19" s="137"/>
    </row>
    <row r="20" spans="1:3" s="91" customFormat="1" ht="15.75" x14ac:dyDescent="0.25">
      <c r="A20" s="117" t="s">
        <v>65</v>
      </c>
      <c r="B20" s="146" t="s">
        <v>34</v>
      </c>
    </row>
    <row r="21" spans="1:3" x14ac:dyDescent="0.25">
      <c r="A21" s="147"/>
      <c r="B21" s="148"/>
    </row>
    <row r="22" spans="1:3" ht="15.75" x14ac:dyDescent="0.25">
      <c r="A22" s="149" t="s">
        <v>52</v>
      </c>
      <c r="B22" s="150">
        <f>SUM('Compensation Builder'!B20,'Compensation Builder'!B30,'Compensation Builder'!B39)</f>
        <v>0</v>
      </c>
    </row>
    <row r="23" spans="1:3" ht="18.75" x14ac:dyDescent="0.3">
      <c r="B23" s="116" t="s">
        <v>42</v>
      </c>
    </row>
    <row r="24" spans="1:3" s="91" customFormat="1" ht="15.75" x14ac:dyDescent="0.25">
      <c r="A24" s="90" t="s">
        <v>66</v>
      </c>
      <c r="B24" s="182"/>
    </row>
    <row r="25" spans="1:3" ht="30" x14ac:dyDescent="0.25">
      <c r="A25" s="151" t="s">
        <v>67</v>
      </c>
    </row>
    <row r="26" spans="1:3" x14ac:dyDescent="0.25">
      <c r="B26" s="98"/>
    </row>
    <row r="27" spans="1:3" ht="15.75" x14ac:dyDescent="0.25">
      <c r="A27" s="149" t="s">
        <v>53</v>
      </c>
      <c r="B27" s="150">
        <f>B11*B15*B24</f>
        <v>0</v>
      </c>
    </row>
    <row r="29" spans="1:3" ht="15.75" x14ac:dyDescent="0.25">
      <c r="A29" s="153" t="s">
        <v>68</v>
      </c>
      <c r="B29" s="143" t="s">
        <v>3</v>
      </c>
    </row>
    <row r="30" spans="1:3" ht="15.75" x14ac:dyDescent="0.25">
      <c r="B30" s="49"/>
      <c r="C30" s="137"/>
    </row>
    <row r="31" spans="1:3" s="91" customFormat="1" ht="15.75" x14ac:dyDescent="0.25">
      <c r="A31" s="154"/>
      <c r="B31" s="138" t="s">
        <v>2</v>
      </c>
    </row>
    <row r="32" spans="1:3" ht="15.75" x14ac:dyDescent="0.25">
      <c r="A32" s="154"/>
      <c r="B32" s="153"/>
    </row>
    <row r="33" spans="1:3" ht="15.75" x14ac:dyDescent="0.25">
      <c r="A33" s="149" t="s">
        <v>54</v>
      </c>
      <c r="B33" s="150">
        <f>B11*B13*B30</f>
        <v>0</v>
      </c>
    </row>
    <row r="35" spans="1:3" ht="31.5" x14ac:dyDescent="0.25">
      <c r="A35" s="117" t="s">
        <v>70</v>
      </c>
      <c r="B35" s="138" t="s">
        <v>3</v>
      </c>
    </row>
    <row r="36" spans="1:3" x14ac:dyDescent="0.25">
      <c r="A36" s="98" t="s">
        <v>4</v>
      </c>
      <c r="B36" s="47"/>
      <c r="C36" s="137"/>
    </row>
    <row r="37" spans="1:3" x14ac:dyDescent="0.25">
      <c r="A37" s="155" t="s">
        <v>5</v>
      </c>
      <c r="B37" s="138" t="s">
        <v>2</v>
      </c>
    </row>
    <row r="39" spans="1:3" ht="15.75" x14ac:dyDescent="0.25">
      <c r="A39" s="149" t="s">
        <v>55</v>
      </c>
      <c r="B39" s="150">
        <f>B11*B13*B36</f>
        <v>0</v>
      </c>
    </row>
    <row r="41" spans="1:3" ht="31.5" x14ac:dyDescent="0.25">
      <c r="A41" s="117" t="s">
        <v>71</v>
      </c>
      <c r="B41" s="156" t="s">
        <v>97</v>
      </c>
    </row>
    <row r="42" spans="1:3" x14ac:dyDescent="0.25">
      <c r="B42" s="137" t="s">
        <v>2</v>
      </c>
    </row>
    <row r="43" spans="1:3" x14ac:dyDescent="0.25">
      <c r="B43" s="137"/>
    </row>
    <row r="44" spans="1:3" ht="15.75" x14ac:dyDescent="0.25">
      <c r="A44" s="149" t="s">
        <v>56</v>
      </c>
      <c r="B44" s="150">
        <f>'Inclusivity &amp; Accessibility'!B14</f>
        <v>0</v>
      </c>
    </row>
    <row r="45" spans="1:3" ht="15.75" x14ac:dyDescent="0.25">
      <c r="A45" s="157"/>
      <c r="B45" s="117"/>
    </row>
    <row r="46" spans="1:3" ht="31.5" x14ac:dyDescent="0.25">
      <c r="A46" s="117" t="s">
        <v>164</v>
      </c>
      <c r="B46" s="156" t="s">
        <v>97</v>
      </c>
    </row>
    <row r="47" spans="1:3" ht="15.75" x14ac:dyDescent="0.25">
      <c r="A47" s="133"/>
      <c r="B47" s="137" t="s">
        <v>2</v>
      </c>
    </row>
    <row r="48" spans="1:3" ht="15.75" x14ac:dyDescent="0.25">
      <c r="A48" s="133"/>
      <c r="B48" s="137"/>
    </row>
    <row r="49" spans="1:3" s="91" customFormat="1" ht="15.75" x14ac:dyDescent="0.25">
      <c r="A49" s="149" t="s">
        <v>57</v>
      </c>
      <c r="B49" s="150">
        <f>'Inclusivity &amp; Accessibility'!B31</f>
        <v>0</v>
      </c>
      <c r="C49" s="158"/>
    </row>
    <row r="50" spans="1:3" ht="18.75" x14ac:dyDescent="0.3">
      <c r="A50" s="95"/>
      <c r="B50" s="116" t="s">
        <v>42</v>
      </c>
    </row>
    <row r="51" spans="1:3" ht="15.75" x14ac:dyDescent="0.25">
      <c r="A51" s="153" t="s">
        <v>72</v>
      </c>
      <c r="B51" s="48"/>
    </row>
    <row r="52" spans="1:3" ht="31.5" x14ac:dyDescent="0.3">
      <c r="A52" s="159" t="s">
        <v>30</v>
      </c>
      <c r="B52" s="160"/>
      <c r="C52" s="161"/>
    </row>
    <row r="53" spans="1:3" ht="15.75" x14ac:dyDescent="0.25">
      <c r="A53" s="157"/>
    </row>
    <row r="54" spans="1:3" ht="15.75" x14ac:dyDescent="0.25">
      <c r="A54" s="117" t="s">
        <v>73</v>
      </c>
      <c r="B54" s="156" t="s">
        <v>97</v>
      </c>
      <c r="C54" s="162"/>
    </row>
    <row r="55" spans="1:3" x14ac:dyDescent="0.25">
      <c r="A55" s="95"/>
      <c r="B55" s="138" t="s">
        <v>2</v>
      </c>
      <c r="C55" s="163"/>
    </row>
    <row r="56" spans="1:3" x14ac:dyDescent="0.25">
      <c r="A56" s="95"/>
      <c r="B56" s="138"/>
      <c r="C56" s="163"/>
    </row>
    <row r="57" spans="1:3" s="91" customFormat="1" ht="15.75" x14ac:dyDescent="0.25">
      <c r="A57" s="149" t="s">
        <v>58</v>
      </c>
      <c r="B57" s="150">
        <f>'Inclusivity &amp; Accessibility'!B69+(B51*B15*B11)</f>
        <v>0</v>
      </c>
      <c r="C57" s="158"/>
    </row>
    <row r="58" spans="1:3" s="91" customFormat="1" ht="15.75" x14ac:dyDescent="0.25">
      <c r="A58" s="144"/>
      <c r="B58" s="117"/>
    </row>
    <row r="59" spans="1:3" s="91" customFormat="1" ht="31.5" x14ac:dyDescent="0.25">
      <c r="A59" s="117" t="s">
        <v>74</v>
      </c>
      <c r="B59" s="156" t="s">
        <v>97</v>
      </c>
      <c r="C59" s="138"/>
    </row>
    <row r="60" spans="1:3" x14ac:dyDescent="0.25">
      <c r="A60" s="98"/>
      <c r="B60" s="138" t="s">
        <v>2</v>
      </c>
    </row>
    <row r="61" spans="1:3" x14ac:dyDescent="0.25">
      <c r="A61" s="98"/>
      <c r="B61" s="138"/>
    </row>
    <row r="62" spans="1:3" ht="15.75" x14ac:dyDescent="0.25">
      <c r="A62" s="149" t="s">
        <v>140</v>
      </c>
      <c r="B62" s="150">
        <f>'Inclusivity &amp; Accessibility'!B86</f>
        <v>0</v>
      </c>
    </row>
    <row r="63" spans="1:3" x14ac:dyDescent="0.25">
      <c r="A63" s="164"/>
      <c r="B63" s="143"/>
      <c r="C63" s="158"/>
    </row>
    <row r="64" spans="1:3" ht="15.75" x14ac:dyDescent="0.25">
      <c r="A64" s="115" t="s">
        <v>13</v>
      </c>
      <c r="B64" s="165">
        <f>SUM(B22,B27,B33,B39,B44,B49,B57,B62)</f>
        <v>0</v>
      </c>
    </row>
    <row r="65" spans="1:3" s="134" customFormat="1" ht="21.75" thickBot="1" x14ac:dyDescent="0.4">
      <c r="A65" s="87" t="s">
        <v>75</v>
      </c>
      <c r="B65" s="104"/>
    </row>
    <row r="66" spans="1:3" ht="31.5" x14ac:dyDescent="0.25">
      <c r="A66" s="159" t="s">
        <v>133</v>
      </c>
    </row>
    <row r="67" spans="1:3" ht="18.75" x14ac:dyDescent="0.3">
      <c r="A67" s="159"/>
      <c r="B67" s="116" t="s">
        <v>42</v>
      </c>
    </row>
    <row r="68" spans="1:3" s="134" customFormat="1" ht="15.75" x14ac:dyDescent="0.25">
      <c r="A68" s="117" t="s">
        <v>76</v>
      </c>
      <c r="B68" s="47"/>
      <c r="C68" s="143"/>
    </row>
    <row r="69" spans="1:3" ht="30" x14ac:dyDescent="0.25">
      <c r="A69" s="98" t="s">
        <v>41</v>
      </c>
      <c r="C69" s="143"/>
    </row>
    <row r="70" spans="1:3" ht="15.75" x14ac:dyDescent="0.25">
      <c r="A70" s="166" t="s">
        <v>59</v>
      </c>
      <c r="B70" s="150">
        <f>Location_Per_Meeting*Meetings_Total</f>
        <v>0</v>
      </c>
      <c r="C70" s="143"/>
    </row>
    <row r="71" spans="1:3" ht="18.75" x14ac:dyDescent="0.3">
      <c r="A71" s="144"/>
      <c r="B71" s="116" t="s">
        <v>42</v>
      </c>
    </row>
    <row r="72" spans="1:3" ht="15.75" x14ac:dyDescent="0.25">
      <c r="A72" s="117" t="s">
        <v>77</v>
      </c>
      <c r="B72" s="47"/>
      <c r="C72" s="167"/>
    </row>
    <row r="73" spans="1:3" ht="30" x14ac:dyDescent="0.25">
      <c r="A73" s="98" t="s">
        <v>78</v>
      </c>
      <c r="B73" s="168"/>
      <c r="C73" s="167"/>
    </row>
    <row r="74" spans="1:3" ht="15.75" x14ac:dyDescent="0.25">
      <c r="A74" s="98"/>
      <c r="B74" s="168"/>
      <c r="C74" s="167"/>
    </row>
    <row r="75" spans="1:3" ht="31.5" x14ac:dyDescent="0.25">
      <c r="A75" s="117" t="s">
        <v>166</v>
      </c>
      <c r="B75" s="199"/>
      <c r="C75" s="167"/>
    </row>
    <row r="76" spans="1:3" ht="15.75" x14ac:dyDescent="0.25">
      <c r="A76" s="98"/>
      <c r="B76" s="168"/>
      <c r="C76" s="167"/>
    </row>
    <row r="77" spans="1:3" ht="31.5" x14ac:dyDescent="0.25">
      <c r="A77" s="117" t="s">
        <v>165</v>
      </c>
      <c r="B77" s="47"/>
      <c r="C77" s="167"/>
    </row>
    <row r="78" spans="1:3" ht="15.75" x14ac:dyDescent="0.25">
      <c r="A78" s="126" t="s">
        <v>134</v>
      </c>
      <c r="B78" s="168"/>
      <c r="C78" s="167"/>
    </row>
    <row r="79" spans="1:3" ht="15.75" x14ac:dyDescent="0.25">
      <c r="A79" s="126"/>
      <c r="B79" s="168"/>
      <c r="C79" s="167"/>
    </row>
    <row r="80" spans="1:3" ht="15.75" x14ac:dyDescent="0.25">
      <c r="A80" s="149" t="s">
        <v>167</v>
      </c>
      <c r="B80" s="150">
        <f>B75*B77</f>
        <v>0</v>
      </c>
    </row>
    <row r="81" spans="1:3" ht="15.75" x14ac:dyDescent="0.25">
      <c r="A81" s="169"/>
      <c r="B81" s="183"/>
    </row>
    <row r="82" spans="1:3" ht="18.75" x14ac:dyDescent="0.3">
      <c r="B82" s="116" t="s">
        <v>42</v>
      </c>
    </row>
    <row r="83" spans="1:3" ht="15.75" x14ac:dyDescent="0.25">
      <c r="A83" s="117" t="s">
        <v>79</v>
      </c>
      <c r="B83" s="200"/>
    </row>
    <row r="84" spans="1:3" x14ac:dyDescent="0.25">
      <c r="A84" s="98" t="s">
        <v>6</v>
      </c>
      <c r="B84" s="201"/>
    </row>
    <row r="85" spans="1:3" x14ac:dyDescent="0.25">
      <c r="A85" s="78" t="s">
        <v>145</v>
      </c>
      <c r="C85" s="137"/>
    </row>
    <row r="86" spans="1:3" ht="15.75" x14ac:dyDescent="0.25">
      <c r="A86" s="144"/>
      <c r="B86" s="98"/>
    </row>
    <row r="87" spans="1:3" ht="15.75" x14ac:dyDescent="0.25">
      <c r="A87" s="149" t="s">
        <v>60</v>
      </c>
      <c r="B87" s="150">
        <f>B83*B11</f>
        <v>0</v>
      </c>
    </row>
    <row r="88" spans="1:3" ht="15.75" x14ac:dyDescent="0.25">
      <c r="A88" s="144"/>
    </row>
    <row r="89" spans="1:3" ht="32.25" x14ac:dyDescent="0.3">
      <c r="A89" s="117" t="s">
        <v>141</v>
      </c>
      <c r="B89" s="116" t="s">
        <v>42</v>
      </c>
    </row>
    <row r="90" spans="1:3" x14ac:dyDescent="0.25">
      <c r="A90" s="56" t="s">
        <v>142</v>
      </c>
      <c r="B90" s="47"/>
    </row>
    <row r="91" spans="1:3" x14ac:dyDescent="0.25">
      <c r="A91" s="56" t="s">
        <v>143</v>
      </c>
      <c r="B91" s="47"/>
    </row>
    <row r="92" spans="1:3" s="134" customFormat="1" x14ac:dyDescent="0.25">
      <c r="A92" s="56" t="s">
        <v>144</v>
      </c>
      <c r="B92" s="47"/>
      <c r="C92" s="170"/>
    </row>
    <row r="93" spans="1:3" x14ac:dyDescent="0.25">
      <c r="B93" s="55"/>
    </row>
    <row r="94" spans="1:3" ht="15.75" x14ac:dyDescent="0.25">
      <c r="A94" s="149" t="s">
        <v>61</v>
      </c>
      <c r="B94" s="171">
        <f>(Additional_Costs_Per_Meeting+B91+B92)*Meetings_Total</f>
        <v>0</v>
      </c>
    </row>
    <row r="95" spans="1:3" ht="15.75" x14ac:dyDescent="0.25">
      <c r="A95" s="157"/>
    </row>
    <row r="96" spans="1:3" ht="15.75" x14ac:dyDescent="0.25">
      <c r="A96" s="115" t="s">
        <v>27</v>
      </c>
      <c r="B96" s="172">
        <f>Meetings_Total*(Location_Per_Meeting+A_V_Costs+Printing+Additional_Costs_Per_Meeting+B91+B92)+(B75*B77)</f>
        <v>0</v>
      </c>
    </row>
    <row r="97" spans="1:3" ht="21.75" thickBot="1" x14ac:dyDescent="0.4">
      <c r="A97" s="87" t="s">
        <v>80</v>
      </c>
      <c r="B97" s="104"/>
      <c r="C97" s="143"/>
    </row>
    <row r="98" spans="1:3" ht="21" x14ac:dyDescent="0.35">
      <c r="A98" s="173"/>
      <c r="B98" s="145"/>
      <c r="C98" s="143"/>
    </row>
    <row r="99" spans="1:3" s="134" customFormat="1" ht="48" x14ac:dyDescent="0.3">
      <c r="A99" s="117" t="s">
        <v>107</v>
      </c>
      <c r="B99" s="116" t="s">
        <v>42</v>
      </c>
      <c r="C99" s="138"/>
    </row>
    <row r="100" spans="1:3" x14ac:dyDescent="0.25">
      <c r="A100" s="56" t="s">
        <v>142</v>
      </c>
      <c r="B100" s="119"/>
    </row>
    <row r="101" spans="1:3" x14ac:dyDescent="0.25">
      <c r="A101" s="56" t="s">
        <v>143</v>
      </c>
      <c r="B101" s="119"/>
    </row>
    <row r="102" spans="1:3" x14ac:dyDescent="0.25">
      <c r="A102" s="56" t="s">
        <v>144</v>
      </c>
      <c r="B102" s="119"/>
    </row>
    <row r="103" spans="1:3" ht="15.75" x14ac:dyDescent="0.25">
      <c r="A103" s="169"/>
      <c r="B103" s="55"/>
    </row>
    <row r="104" spans="1:3" ht="15.75" x14ac:dyDescent="0.25">
      <c r="A104" s="115" t="s">
        <v>15</v>
      </c>
      <c r="B104" s="172">
        <f>SUM(B100:B102)</f>
        <v>0</v>
      </c>
      <c r="C104" s="170"/>
    </row>
    <row r="105" spans="1:3" ht="21.75" thickBot="1" x14ac:dyDescent="0.4">
      <c r="A105" s="87" t="s">
        <v>111</v>
      </c>
      <c r="B105" s="104"/>
    </row>
    <row r="106" spans="1:3" ht="21" x14ac:dyDescent="0.35">
      <c r="A106" s="113"/>
      <c r="B106" s="114"/>
    </row>
    <row r="107" spans="1:3" ht="13.5" customHeight="1" x14ac:dyDescent="0.3">
      <c r="A107" s="115"/>
      <c r="B107" s="116" t="s">
        <v>112</v>
      </c>
    </row>
    <row r="108" spans="1:3" ht="63" x14ac:dyDescent="0.25">
      <c r="A108" s="117" t="s">
        <v>168</v>
      </c>
      <c r="B108" s="184"/>
    </row>
    <row r="109" spans="1:3" ht="15.75" x14ac:dyDescent="0.25">
      <c r="A109" s="117"/>
      <c r="B109" s="118"/>
    </row>
    <row r="110" spans="1:3" ht="15.75" x14ac:dyDescent="0.25">
      <c r="A110" s="115" t="s">
        <v>113</v>
      </c>
      <c r="B110" s="172">
        <f>B108*SUM(Total_Partner_Costs,Total_Meeting_Costs,B104)</f>
        <v>0</v>
      </c>
      <c r="C110" s="137"/>
    </row>
    <row r="111" spans="1:3" ht="15.75" thickBot="1" x14ac:dyDescent="0.3">
      <c r="A111" s="174"/>
      <c r="B111" s="175"/>
      <c r="C111" s="137"/>
    </row>
    <row r="112" spans="1:3" ht="15.75" thickTop="1" x14ac:dyDescent="0.25"/>
    <row r="113" spans="1:3" ht="18.75" x14ac:dyDescent="0.3">
      <c r="A113" s="176" t="s">
        <v>16</v>
      </c>
      <c r="B113" s="177">
        <f>SUM(B64+B96+B104+B110)</f>
        <v>0</v>
      </c>
    </row>
    <row r="115" spans="1:3" s="134" customFormat="1" x14ac:dyDescent="0.25">
      <c r="A115" s="86"/>
      <c r="B115" s="152"/>
      <c r="C115" s="138"/>
    </row>
  </sheetData>
  <sheetProtection sheet="1" objects="1" scenarios="1"/>
  <mergeCells count="1">
    <mergeCell ref="B83:B84"/>
  </mergeCells>
  <hyperlinks>
    <hyperlink ref="B41" location="'Inclusivity &amp; Accessibility'!A1" display="YES - Go to 'Inclusivity &amp; Accessibility' Worksheet"/>
    <hyperlink ref="B20" location="'Compensation Builder'!A1" display="Use the Compensation Builder"/>
    <hyperlink ref="B46" location="'Inclusivity &amp; Accessibility'!A1" display="YES - Go to 'Inclusivity &amp; Accessibility' Worksheet"/>
    <hyperlink ref="B54" location="'Inclusivity &amp; Accessibility'!A1" display="YES - Go to 'Inclusivity &amp; Accessibility' Worksheet"/>
    <hyperlink ref="B59" location="'Inclusivity &amp; Accessibility'!A1" display="YES - Go to 'Inclusivity &amp; Accessibility' Worksheet"/>
    <hyperlink ref="A37" r:id="rId1"/>
  </hyperlinks>
  <pageMargins left="0.7" right="0.7" top="0.75" bottom="0.75" header="0.3" footer="0.3"/>
  <pageSetup scale="54" orientation="portrait" r:id="rId2"/>
  <rowBreaks count="1" manualBreakCount="1">
    <brk id="8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zoomScaleNormal="100" zoomScaleSheetLayoutView="85" workbookViewId="0"/>
  </sheetViews>
  <sheetFormatPr defaultRowHeight="15" x14ac:dyDescent="0.25"/>
  <cols>
    <col min="1" max="1" width="117" style="4" customWidth="1"/>
    <col min="2" max="3" width="46.85546875" customWidth="1"/>
  </cols>
  <sheetData>
    <row r="1" spans="1:3" ht="27" thickBot="1" x14ac:dyDescent="0.45">
      <c r="A1" s="54" t="s">
        <v>150</v>
      </c>
      <c r="B1" s="12"/>
    </row>
    <row r="2" spans="1:3" ht="15.75" x14ac:dyDescent="0.25">
      <c r="A2" s="52" t="s">
        <v>31</v>
      </c>
      <c r="B2" s="60"/>
      <c r="C2" s="1"/>
    </row>
    <row r="3" spans="1:3" ht="15.75" x14ac:dyDescent="0.25">
      <c r="A3" s="52" t="s">
        <v>32</v>
      </c>
      <c r="C3" s="1"/>
    </row>
    <row r="4" spans="1:3" ht="15.75" x14ac:dyDescent="0.25">
      <c r="A4" s="52" t="s">
        <v>101</v>
      </c>
      <c r="C4" s="1"/>
    </row>
    <row r="5" spans="1:3" ht="15.75" x14ac:dyDescent="0.25">
      <c r="A5" s="52" t="s">
        <v>33</v>
      </c>
      <c r="C5" s="1"/>
    </row>
    <row r="6" spans="1:3" ht="15.75" x14ac:dyDescent="0.25">
      <c r="A6" s="52" t="s">
        <v>100</v>
      </c>
      <c r="C6" s="1"/>
    </row>
    <row r="7" spans="1:3" x14ac:dyDescent="0.25">
      <c r="A7" s="67" t="s">
        <v>35</v>
      </c>
      <c r="C7" s="1"/>
    </row>
    <row r="8" spans="1:3" x14ac:dyDescent="0.25">
      <c r="A8" s="59"/>
      <c r="C8" s="1"/>
    </row>
    <row r="9" spans="1:3" s="30" customFormat="1" ht="15.75" x14ac:dyDescent="0.25">
      <c r="A9" s="68" t="s">
        <v>37</v>
      </c>
    </row>
    <row r="10" spans="1:3" s="30" customFormat="1" ht="15.75" x14ac:dyDescent="0.25">
      <c r="A10" s="69"/>
      <c r="B10" s="31"/>
    </row>
    <row r="11" spans="1:3" ht="21.75" thickBot="1" x14ac:dyDescent="0.4">
      <c r="A11" s="53" t="s">
        <v>98</v>
      </c>
      <c r="B11" s="11"/>
      <c r="C11" s="8"/>
    </row>
    <row r="12" spans="1:3" s="16" customFormat="1" ht="60" x14ac:dyDescent="0.25">
      <c r="A12" s="70" t="s">
        <v>81</v>
      </c>
      <c r="C12" s="14"/>
    </row>
    <row r="13" spans="1:3" x14ac:dyDescent="0.25">
      <c r="A13" s="71" t="s">
        <v>46</v>
      </c>
      <c r="C13" s="14"/>
    </row>
    <row r="14" spans="1:3" x14ac:dyDescent="0.25">
      <c r="A14" s="71"/>
      <c r="C14" s="14"/>
    </row>
    <row r="15" spans="1:3" ht="15.75" x14ac:dyDescent="0.25">
      <c r="A15" s="73" t="s">
        <v>110</v>
      </c>
      <c r="B15" s="178"/>
      <c r="C15" s="14"/>
    </row>
    <row r="16" spans="1:3" x14ac:dyDescent="0.25">
      <c r="A16" s="61"/>
      <c r="B16" s="37"/>
      <c r="C16" s="14"/>
    </row>
    <row r="17" spans="1:3" ht="15.75" x14ac:dyDescent="0.25">
      <c r="A17" s="52" t="s">
        <v>99</v>
      </c>
      <c r="B17" s="47"/>
    </row>
    <row r="18" spans="1:3" ht="15.75" x14ac:dyDescent="0.25">
      <c r="A18" s="29" t="s">
        <v>36</v>
      </c>
      <c r="C18" s="13"/>
    </row>
    <row r="19" spans="1:3" ht="15.75" x14ac:dyDescent="0.25">
      <c r="A19" s="73"/>
      <c r="B19" s="27"/>
      <c r="C19" s="28"/>
    </row>
    <row r="20" spans="1:3" ht="15.75" x14ac:dyDescent="0.25">
      <c r="A20" s="121" t="s">
        <v>102</v>
      </c>
      <c r="B20" s="57">
        <f>Meetings_Total*Hours_Per_Meeting*'Compensation Builder'!B15*Hourly_Rate</f>
        <v>0</v>
      </c>
    </row>
    <row r="21" spans="1:3" s="16" customFormat="1" x14ac:dyDescent="0.25">
      <c r="B21" s="76" t="s">
        <v>40</v>
      </c>
      <c r="C21" s="34"/>
    </row>
    <row r="22" spans="1:3" ht="21.75" thickBot="1" x14ac:dyDescent="0.4">
      <c r="A22" s="53" t="s">
        <v>103</v>
      </c>
      <c r="B22" s="11"/>
      <c r="C22" s="8"/>
    </row>
    <row r="23" spans="1:3" s="16" customFormat="1" ht="31.5" customHeight="1" x14ac:dyDescent="0.25">
      <c r="A23" s="77" t="s">
        <v>38</v>
      </c>
      <c r="C23" s="14"/>
    </row>
    <row r="24" spans="1:3" x14ac:dyDescent="0.25">
      <c r="A24" s="72"/>
      <c r="B24" s="17"/>
      <c r="C24" s="14"/>
    </row>
    <row r="25" spans="1:3" s="3" customFormat="1" ht="15.75" x14ac:dyDescent="0.25">
      <c r="A25" s="73" t="s">
        <v>146</v>
      </c>
      <c r="B25" s="188"/>
      <c r="C25" s="187"/>
    </row>
    <row r="26" spans="1:3" s="3" customFormat="1" ht="15.75" x14ac:dyDescent="0.25">
      <c r="A26" s="73"/>
      <c r="B26" s="186"/>
      <c r="C26" s="187"/>
    </row>
    <row r="27" spans="1:3" ht="15.75" x14ac:dyDescent="0.25">
      <c r="A27" s="52" t="s">
        <v>148</v>
      </c>
      <c r="B27" s="47"/>
    </row>
    <row r="28" spans="1:3" ht="15.75" x14ac:dyDescent="0.25">
      <c r="A28" s="29" t="s">
        <v>39</v>
      </c>
      <c r="C28" s="13"/>
    </row>
    <row r="29" spans="1:3" ht="15.75" x14ac:dyDescent="0.25">
      <c r="A29" s="73"/>
      <c r="B29" s="27"/>
      <c r="C29" s="28"/>
    </row>
    <row r="30" spans="1:3" ht="15.75" x14ac:dyDescent="0.25">
      <c r="A30" s="121" t="s">
        <v>105</v>
      </c>
      <c r="B30" s="57">
        <f>B25*Honoraria*Meetings_Total</f>
        <v>0</v>
      </c>
    </row>
    <row r="31" spans="1:3" ht="18.75" x14ac:dyDescent="0.3">
      <c r="A31" s="62"/>
      <c r="B31" s="35" t="s">
        <v>40</v>
      </c>
      <c r="C31" s="26"/>
    </row>
    <row r="32" spans="1:3" ht="21.75" thickBot="1" x14ac:dyDescent="0.4">
      <c r="A32" s="53" t="s">
        <v>104</v>
      </c>
      <c r="B32" s="11"/>
      <c r="C32" s="8"/>
    </row>
    <row r="33" spans="1:3" ht="60" x14ac:dyDescent="0.25">
      <c r="A33" s="17" t="s">
        <v>47</v>
      </c>
      <c r="C33" s="14"/>
    </row>
    <row r="34" spans="1:3" x14ac:dyDescent="0.25">
      <c r="A34" s="72"/>
      <c r="B34" s="14"/>
    </row>
    <row r="35" spans="1:3" ht="15.75" x14ac:dyDescent="0.25">
      <c r="A35" s="73" t="s">
        <v>147</v>
      </c>
      <c r="B35" s="189"/>
    </row>
    <row r="36" spans="1:3" x14ac:dyDescent="0.25">
      <c r="A36" s="72"/>
      <c r="B36" s="14"/>
    </row>
    <row r="37" spans="1:3" ht="31.5" x14ac:dyDescent="0.25">
      <c r="A37" s="185" t="s">
        <v>149</v>
      </c>
      <c r="B37" s="47"/>
    </row>
    <row r="39" spans="1:3" ht="15.75" x14ac:dyDescent="0.25">
      <c r="A39" s="120" t="s">
        <v>106</v>
      </c>
      <c r="B39" s="58">
        <f>In_Kind_Per_Person*B35</f>
        <v>0</v>
      </c>
    </row>
    <row r="40" spans="1:3" s="2" customFormat="1" ht="15.75" customHeight="1" x14ac:dyDescent="0.25">
      <c r="A40" s="73"/>
      <c r="B40" s="35" t="s">
        <v>40</v>
      </c>
      <c r="C40" s="33"/>
    </row>
    <row r="41" spans="1:3" x14ac:dyDescent="0.25">
      <c r="A41" s="74"/>
      <c r="B41" s="10"/>
      <c r="C41" s="5"/>
    </row>
    <row r="42" spans="1:3" s="2" customFormat="1" ht="21" x14ac:dyDescent="0.35">
      <c r="A42" s="75"/>
      <c r="B42" s="39"/>
      <c r="C42" s="8"/>
    </row>
    <row r="43" spans="1:3" s="2" customFormat="1" ht="15.75" x14ac:dyDescent="0.25">
      <c r="A43" s="72"/>
      <c r="B43" s="17"/>
      <c r="C43" s="14"/>
    </row>
    <row r="44" spans="1:3" x14ac:dyDescent="0.25">
      <c r="A44" s="72"/>
      <c r="B44" s="17"/>
      <c r="C44" s="14"/>
    </row>
    <row r="45" spans="1:3" ht="15.75" x14ac:dyDescent="0.25">
      <c r="A45" s="73"/>
      <c r="B45" s="27"/>
      <c r="C45" s="36"/>
    </row>
    <row r="46" spans="1:3" ht="15.75" x14ac:dyDescent="0.25">
      <c r="A46" s="73"/>
      <c r="B46" s="40"/>
      <c r="C46" s="13"/>
    </row>
    <row r="47" spans="1:3" ht="15.75" x14ac:dyDescent="0.25">
      <c r="A47" s="73"/>
      <c r="B47" s="27"/>
      <c r="C47" s="41"/>
    </row>
    <row r="48" spans="1:3" x14ac:dyDescent="0.25">
      <c r="A48" s="5"/>
      <c r="B48" s="42"/>
      <c r="C48" s="32"/>
    </row>
    <row r="49" spans="1:3" x14ac:dyDescent="0.25">
      <c r="A49" s="5"/>
      <c r="B49" s="42"/>
      <c r="C49" s="32"/>
    </row>
    <row r="50" spans="1:3" ht="15.75" x14ac:dyDescent="0.25">
      <c r="A50" s="73"/>
      <c r="B50" s="43"/>
      <c r="C50" s="44"/>
    </row>
    <row r="51" spans="1:3" x14ac:dyDescent="0.25">
      <c r="A51" s="5"/>
      <c r="B51" s="42"/>
      <c r="C51" s="32"/>
    </row>
    <row r="52" spans="1:3" x14ac:dyDescent="0.25">
      <c r="A52" s="5"/>
      <c r="B52" s="42"/>
      <c r="C52" s="32"/>
    </row>
    <row r="53" spans="1:3" ht="18.75" x14ac:dyDescent="0.3">
      <c r="A53" s="5"/>
      <c r="B53" s="45"/>
      <c r="C53" s="38"/>
    </row>
    <row r="54" spans="1:3" ht="15.75" x14ac:dyDescent="0.25">
      <c r="A54" s="73"/>
      <c r="B54" s="46"/>
      <c r="C54" s="33"/>
    </row>
  </sheetData>
  <sheetProtection sheet="1" objects="1" scenarios="1"/>
  <hyperlinks>
    <hyperlink ref="A7" r:id="rId1"/>
    <hyperlink ref="B31" location="'Budget Builder'!A1" display="Return to Budget Builder"/>
    <hyperlink ref="B40" location="'Budget Builder'!A1" display="Return to Budget Builder"/>
    <hyperlink ref="B21" location="'Budget Builder'!A1" display="Return to Budget Builder"/>
    <hyperlink ref="A13" r:id="rId2"/>
  </hyperlinks>
  <pageMargins left="0.7" right="0.7" top="0.75" bottom="0.75" header="0.3" footer="0.3"/>
  <pageSetup scale="55" orientation="portrait" r:id="rId3"/>
  <colBreaks count="1" manualBreakCount="1">
    <brk id="2" max="4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zoomScaleNormal="100" zoomScaleSheetLayoutView="85" workbookViewId="0"/>
  </sheetViews>
  <sheetFormatPr defaultRowHeight="15" x14ac:dyDescent="0.25"/>
  <cols>
    <col min="1" max="1" width="117" style="80" customWidth="1"/>
    <col min="2" max="2" width="46.85546875" style="80" customWidth="1"/>
    <col min="3" max="3" width="37.28515625" style="80" customWidth="1"/>
    <col min="4" max="16384" width="9.140625" style="80"/>
  </cols>
  <sheetData>
    <row r="1" spans="1:3" ht="27" thickBot="1" x14ac:dyDescent="0.45">
      <c r="A1" s="81" t="s">
        <v>169</v>
      </c>
      <c r="B1" s="82"/>
      <c r="C1" s="83"/>
    </row>
    <row r="2" spans="1:3" ht="15.75" x14ac:dyDescent="0.25">
      <c r="A2" s="84" t="s">
        <v>8</v>
      </c>
      <c r="B2" s="85"/>
    </row>
    <row r="3" spans="1:3" ht="15.75" x14ac:dyDescent="0.25">
      <c r="A3" s="84" t="s">
        <v>48</v>
      </c>
      <c r="B3" s="85"/>
    </row>
    <row r="4" spans="1:3" ht="15.75" x14ac:dyDescent="0.25">
      <c r="A4" s="84" t="s">
        <v>0</v>
      </c>
      <c r="B4" s="85"/>
    </row>
    <row r="5" spans="1:3" x14ac:dyDescent="0.25">
      <c r="A5" s="86"/>
      <c r="B5" s="85"/>
    </row>
    <row r="6" spans="1:3" ht="21.75" thickBot="1" x14ac:dyDescent="0.4">
      <c r="A6" s="87" t="s">
        <v>82</v>
      </c>
      <c r="B6" s="88"/>
    </row>
    <row r="7" spans="1:3" ht="30" x14ac:dyDescent="0.25">
      <c r="A7" s="55" t="s">
        <v>83</v>
      </c>
      <c r="B7" s="83"/>
    </row>
    <row r="8" spans="1:3" x14ac:dyDescent="0.25">
      <c r="A8" s="89"/>
      <c r="B8" s="83"/>
    </row>
    <row r="9" spans="1:3" s="91" customFormat="1" ht="15.75" x14ac:dyDescent="0.25">
      <c r="A9" s="90" t="s">
        <v>123</v>
      </c>
      <c r="B9" s="190"/>
    </row>
    <row r="10" spans="1:3" ht="45" x14ac:dyDescent="0.25">
      <c r="A10" s="55" t="s">
        <v>9</v>
      </c>
      <c r="B10" s="83"/>
    </row>
    <row r="11" spans="1:3" x14ac:dyDescent="0.25">
      <c r="A11" s="92" t="s">
        <v>85</v>
      </c>
      <c r="B11" s="83"/>
    </row>
    <row r="12" spans="1:3" s="91" customFormat="1" ht="15.75" x14ac:dyDescent="0.25">
      <c r="A12" s="90" t="s">
        <v>124</v>
      </c>
      <c r="B12" s="198"/>
    </row>
    <row r="13" spans="1:3" x14ac:dyDescent="0.25">
      <c r="A13" s="93" t="s">
        <v>86</v>
      </c>
      <c r="B13" s="83"/>
    </row>
    <row r="14" spans="1:3" ht="15.75" x14ac:dyDescent="0.25">
      <c r="A14" s="115" t="s">
        <v>87</v>
      </c>
      <c r="B14" s="94">
        <f>B9*B12*Meetings_Total*Hours_Per_Meeting</f>
        <v>0</v>
      </c>
    </row>
    <row r="15" spans="1:3" x14ac:dyDescent="0.25">
      <c r="A15" s="95"/>
      <c r="B15" s="96" t="s">
        <v>40</v>
      </c>
    </row>
    <row r="16" spans="1:3" x14ac:dyDescent="0.25">
      <c r="A16" s="95"/>
      <c r="B16" s="85"/>
    </row>
    <row r="17" spans="1:3" ht="21.75" thickBot="1" x14ac:dyDescent="0.4">
      <c r="A17" s="87" t="s">
        <v>84</v>
      </c>
      <c r="B17" s="97"/>
    </row>
    <row r="18" spans="1:3" ht="45" x14ac:dyDescent="0.25">
      <c r="A18" s="98" t="s">
        <v>119</v>
      </c>
      <c r="B18" s="99"/>
      <c r="C18" s="83"/>
    </row>
    <row r="19" spans="1:3" x14ac:dyDescent="0.25">
      <c r="A19" s="98"/>
      <c r="B19" s="99"/>
      <c r="C19" s="83"/>
    </row>
    <row r="20" spans="1:3" ht="18.75" x14ac:dyDescent="0.3">
      <c r="A20" s="179" t="s">
        <v>137</v>
      </c>
      <c r="B20" s="85"/>
    </row>
    <row r="21" spans="1:3" s="91" customFormat="1" ht="15.75" x14ac:dyDescent="0.25">
      <c r="A21" s="90" t="s">
        <v>88</v>
      </c>
      <c r="B21" s="190"/>
    </row>
    <row r="22" spans="1:3" x14ac:dyDescent="0.25">
      <c r="A22" s="100"/>
      <c r="B22" s="85"/>
    </row>
    <row r="23" spans="1:3" s="91" customFormat="1" ht="15.75" x14ac:dyDescent="0.25">
      <c r="A23" s="90" t="s">
        <v>136</v>
      </c>
      <c r="B23" s="181"/>
    </row>
    <row r="24" spans="1:3" s="91" customFormat="1" ht="15.75" x14ac:dyDescent="0.25">
      <c r="A24" s="98" t="s">
        <v>89</v>
      </c>
      <c r="B24" s="85"/>
    </row>
    <row r="25" spans="1:3" s="91" customFormat="1" ht="15.75" x14ac:dyDescent="0.25">
      <c r="A25" s="98"/>
      <c r="B25" s="85"/>
    </row>
    <row r="26" spans="1:3" s="91" customFormat="1" ht="18.75" x14ac:dyDescent="0.3">
      <c r="A26" s="180" t="s">
        <v>138</v>
      </c>
      <c r="B26" s="85"/>
    </row>
    <row r="27" spans="1:3" s="91" customFormat="1" ht="15.75" x14ac:dyDescent="0.25">
      <c r="A27" s="90" t="s">
        <v>139</v>
      </c>
      <c r="B27" s="191"/>
    </row>
    <row r="28" spans="1:3" x14ac:dyDescent="0.25">
      <c r="A28" s="100"/>
      <c r="B28" s="85"/>
    </row>
    <row r="29" spans="1:3" ht="15.75" x14ac:dyDescent="0.25">
      <c r="A29" s="90" t="s">
        <v>90</v>
      </c>
      <c r="B29" s="181"/>
    </row>
    <row r="30" spans="1:3" x14ac:dyDescent="0.25">
      <c r="A30" s="102" t="s">
        <v>108</v>
      </c>
    </row>
    <row r="31" spans="1:3" ht="15.75" x14ac:dyDescent="0.25">
      <c r="A31" s="122" t="s">
        <v>10</v>
      </c>
      <c r="B31" s="103">
        <f>(B21*Meetings_Total*Hours_Per_Meeting*'Inclusivity &amp; Accessibility'!B23)+('Inclusivity &amp; Accessibility'!B27*Meetings_Total*Hours_Per_Meeting*'Inclusivity &amp; Accessibility'!B29)</f>
        <v>0</v>
      </c>
    </row>
    <row r="32" spans="1:3" x14ac:dyDescent="0.25">
      <c r="A32" s="95"/>
      <c r="B32" s="96" t="s">
        <v>40</v>
      </c>
    </row>
    <row r="34" spans="1:3" ht="21.75" thickBot="1" x14ac:dyDescent="0.4">
      <c r="A34" s="87" t="s">
        <v>91</v>
      </c>
      <c r="B34" s="104"/>
      <c r="C34" s="83"/>
    </row>
    <row r="35" spans="1:3" ht="30" x14ac:dyDescent="0.25">
      <c r="A35" s="98" t="s">
        <v>14</v>
      </c>
      <c r="C35" s="83"/>
    </row>
    <row r="36" spans="1:3" x14ac:dyDescent="0.25">
      <c r="A36" s="98"/>
      <c r="C36" s="83"/>
    </row>
    <row r="37" spans="1:3" ht="31.5" x14ac:dyDescent="0.25">
      <c r="A37" s="105" t="s">
        <v>125</v>
      </c>
      <c r="B37" s="193"/>
      <c r="C37" s="85"/>
    </row>
    <row r="38" spans="1:3" ht="47.25" x14ac:dyDescent="0.25">
      <c r="A38" s="127" t="s">
        <v>126</v>
      </c>
      <c r="B38" s="98"/>
      <c r="C38" s="85"/>
    </row>
    <row r="39" spans="1:3" ht="15.75" x14ac:dyDescent="0.25">
      <c r="A39" s="105"/>
      <c r="B39" s="98"/>
      <c r="C39" s="85"/>
    </row>
    <row r="40" spans="1:3" s="91" customFormat="1" ht="31.5" x14ac:dyDescent="0.25">
      <c r="A40" s="105" t="s">
        <v>153</v>
      </c>
      <c r="B40" s="191"/>
    </row>
    <row r="41" spans="1:3" s="91" customFormat="1" ht="15.75" x14ac:dyDescent="0.25">
      <c r="A41" s="127"/>
      <c r="B41" s="112"/>
    </row>
    <row r="42" spans="1:3" x14ac:dyDescent="0.25">
      <c r="A42" s="100"/>
      <c r="B42" s="98"/>
      <c r="C42" s="85"/>
    </row>
    <row r="43" spans="1:3" ht="15.75" x14ac:dyDescent="0.25">
      <c r="A43" s="90" t="s">
        <v>154</v>
      </c>
      <c r="B43" s="192"/>
      <c r="C43" s="85"/>
    </row>
    <row r="44" spans="1:3" ht="31.5" x14ac:dyDescent="0.25">
      <c r="A44" s="128" t="s">
        <v>127</v>
      </c>
      <c r="B44" s="98"/>
      <c r="C44" s="85"/>
    </row>
    <row r="45" spans="1:3" ht="15.75" x14ac:dyDescent="0.25">
      <c r="A45" s="90"/>
      <c r="B45" s="98"/>
      <c r="C45" s="85"/>
    </row>
    <row r="46" spans="1:3" ht="15.75" x14ac:dyDescent="0.25">
      <c r="A46" s="90" t="s">
        <v>155</v>
      </c>
      <c r="B46" s="181"/>
    </row>
    <row r="47" spans="1:3" ht="60" x14ac:dyDescent="0.25">
      <c r="A47" s="129" t="s">
        <v>49</v>
      </c>
    </row>
    <row r="49" spans="1:2" ht="15.75" x14ac:dyDescent="0.25">
      <c r="A49" s="90" t="s">
        <v>156</v>
      </c>
      <c r="B49" s="79"/>
    </row>
    <row r="50" spans="1:2" ht="30" x14ac:dyDescent="0.25">
      <c r="A50" s="106" t="s">
        <v>120</v>
      </c>
    </row>
    <row r="51" spans="1:2" x14ac:dyDescent="0.25">
      <c r="A51" s="106"/>
    </row>
    <row r="52" spans="1:2" ht="31.5" x14ac:dyDescent="0.25">
      <c r="A52" s="110" t="s">
        <v>157</v>
      </c>
      <c r="B52" s="194"/>
    </row>
    <row r="53" spans="1:2" ht="31.5" x14ac:dyDescent="0.25">
      <c r="A53" s="128" t="s">
        <v>129</v>
      </c>
      <c r="B53" s="130"/>
    </row>
    <row r="54" spans="1:2" ht="15.75" x14ac:dyDescent="0.25">
      <c r="A54" s="90"/>
    </row>
    <row r="55" spans="1:2" ht="15.75" x14ac:dyDescent="0.25">
      <c r="A55" s="90" t="s">
        <v>158</v>
      </c>
      <c r="B55" s="131"/>
    </row>
    <row r="56" spans="1:2" ht="31.5" x14ac:dyDescent="0.25">
      <c r="A56" s="128" t="s">
        <v>128</v>
      </c>
      <c r="B56" s="130"/>
    </row>
    <row r="58" spans="1:2" ht="15.75" x14ac:dyDescent="0.25">
      <c r="A58" s="107" t="s">
        <v>159</v>
      </c>
      <c r="B58" s="194"/>
    </row>
    <row r="59" spans="1:2" ht="15.75" x14ac:dyDescent="0.25">
      <c r="A59" s="107"/>
    </row>
    <row r="60" spans="1:2" ht="15.75" x14ac:dyDescent="0.25">
      <c r="A60" s="107" t="s">
        <v>160</v>
      </c>
      <c r="B60" s="131"/>
    </row>
    <row r="61" spans="1:2" x14ac:dyDescent="0.25">
      <c r="A61" s="108" t="s">
        <v>109</v>
      </c>
    </row>
    <row r="62" spans="1:2" x14ac:dyDescent="0.25">
      <c r="A62" s="108"/>
    </row>
    <row r="63" spans="1:2" ht="31.5" x14ac:dyDescent="0.25">
      <c r="A63" s="117" t="s">
        <v>161</v>
      </c>
      <c r="B63" s="194"/>
    </row>
    <row r="64" spans="1:2" s="108" customFormat="1" ht="47.25" x14ac:dyDescent="0.25">
      <c r="A64" s="126" t="s">
        <v>130</v>
      </c>
      <c r="B64" s="135"/>
    </row>
    <row r="65" spans="1:3" x14ac:dyDescent="0.25">
      <c r="A65" s="108"/>
    </row>
    <row r="66" spans="1:3" ht="15.75" x14ac:dyDescent="0.25">
      <c r="A66" s="117" t="s">
        <v>162</v>
      </c>
      <c r="B66" s="132"/>
    </row>
    <row r="67" spans="1:3" ht="31.5" x14ac:dyDescent="0.25">
      <c r="A67" s="126" t="s">
        <v>121</v>
      </c>
      <c r="B67" s="125"/>
    </row>
    <row r="69" spans="1:3" ht="15.75" x14ac:dyDescent="0.25">
      <c r="A69" s="122" t="s">
        <v>11</v>
      </c>
      <c r="B69" s="103">
        <f>(B40*B43*B46)+(B40*B49)+(B52*B55)+(B58*B60)+(B63*B66)</f>
        <v>0</v>
      </c>
    </row>
    <row r="70" spans="1:3" x14ac:dyDescent="0.25">
      <c r="A70" s="109"/>
      <c r="B70" s="96" t="s">
        <v>40</v>
      </c>
    </row>
    <row r="71" spans="1:3" x14ac:dyDescent="0.25">
      <c r="A71" s="85"/>
    </row>
    <row r="72" spans="1:3" ht="21.75" thickBot="1" x14ac:dyDescent="0.4">
      <c r="A72" s="87" t="s">
        <v>92</v>
      </c>
      <c r="B72" s="104"/>
      <c r="C72" s="83"/>
    </row>
    <row r="73" spans="1:3" ht="30" x14ac:dyDescent="0.25">
      <c r="A73" s="98" t="s">
        <v>50</v>
      </c>
      <c r="C73" s="83"/>
    </row>
    <row r="74" spans="1:3" x14ac:dyDescent="0.25">
      <c r="A74" s="100"/>
      <c r="B74" s="98"/>
      <c r="C74" s="85"/>
    </row>
    <row r="75" spans="1:3" s="91" customFormat="1" ht="31.5" x14ac:dyDescent="0.25">
      <c r="A75" s="110" t="s">
        <v>93</v>
      </c>
      <c r="B75" s="191"/>
    </row>
    <row r="76" spans="1:3" s="91" customFormat="1" ht="31.5" x14ac:dyDescent="0.25">
      <c r="A76" s="111" t="s">
        <v>122</v>
      </c>
      <c r="B76" s="112"/>
    </row>
    <row r="77" spans="1:3" x14ac:dyDescent="0.25">
      <c r="A77" s="100"/>
      <c r="B77" s="85"/>
    </row>
    <row r="78" spans="1:3" s="91" customFormat="1" ht="15.75" x14ac:dyDescent="0.25">
      <c r="A78" s="90" t="s">
        <v>94</v>
      </c>
      <c r="B78" s="195"/>
    </row>
    <row r="79" spans="1:3" s="91" customFormat="1" ht="15.75" x14ac:dyDescent="0.25">
      <c r="A79" s="90"/>
      <c r="B79" s="101"/>
    </row>
    <row r="80" spans="1:3" s="91" customFormat="1" ht="15.75" x14ac:dyDescent="0.25">
      <c r="A80" s="90" t="s">
        <v>95</v>
      </c>
      <c r="B80" s="197"/>
    </row>
    <row r="81" spans="1:2" x14ac:dyDescent="0.25">
      <c r="A81" s="85"/>
    </row>
    <row r="82" spans="1:2" ht="15.75" x14ac:dyDescent="0.25">
      <c r="A82" s="90" t="s">
        <v>96</v>
      </c>
      <c r="B82" s="79"/>
    </row>
    <row r="83" spans="1:2" x14ac:dyDescent="0.25">
      <c r="A83" s="85"/>
    </row>
    <row r="84" spans="1:2" ht="31.5" x14ac:dyDescent="0.25">
      <c r="A84" s="117" t="s">
        <v>152</v>
      </c>
      <c r="B84" s="196"/>
    </row>
    <row r="86" spans="1:2" ht="15.75" x14ac:dyDescent="0.25">
      <c r="A86" s="122" t="s">
        <v>51</v>
      </c>
      <c r="B86" s="103">
        <f>Meetings_Total*('Inclusivity &amp; Accessibility'!B75*'Inclusivity &amp; Accessibility'!B78+'Inclusivity &amp; Accessibility'!B80*'Inclusivity &amp; Accessibility'!B82)+'Inclusivity &amp; Accessibility'!B84</f>
        <v>0</v>
      </c>
    </row>
    <row r="87" spans="1:2" x14ac:dyDescent="0.25">
      <c r="A87" s="100"/>
      <c r="B87" s="96" t="s">
        <v>40</v>
      </c>
    </row>
  </sheetData>
  <sheetProtection sheet="1" objects="1" scenarios="1"/>
  <hyperlinks>
    <hyperlink ref="B15" location="'Budget Builder'!A1" display="Return to Budget Builder"/>
    <hyperlink ref="B32" location="'Budget Builder'!A1" display="Return to Budget Builder"/>
    <hyperlink ref="B70" location="'Budget Builder'!A1" display="Return to Budget Builder"/>
    <hyperlink ref="B87" location="'Budget Builder'!A1" display="Return to Budget Builder"/>
  </hyperlinks>
  <pageMargins left="0.7" right="0.7" top="0.75" bottom="0.75" header="0.3" footer="0.3"/>
  <pageSetup scale="5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zoomScaleNormal="100" workbookViewId="0"/>
  </sheetViews>
  <sheetFormatPr defaultRowHeight="15" x14ac:dyDescent="0.25"/>
  <cols>
    <col min="1" max="1" width="76.42578125" customWidth="1"/>
    <col min="2" max="2" width="18.28515625" customWidth="1"/>
  </cols>
  <sheetData>
    <row r="1" spans="1:2" ht="27" thickBot="1" x14ac:dyDescent="0.45">
      <c r="A1" s="9" t="s">
        <v>170</v>
      </c>
    </row>
    <row r="2" spans="1:2" ht="15.75" x14ac:dyDescent="0.25">
      <c r="A2" s="7"/>
    </row>
    <row r="3" spans="1:2" ht="21.75" thickBot="1" x14ac:dyDescent="0.4">
      <c r="A3" s="11" t="s">
        <v>12</v>
      </c>
      <c r="B3" s="20"/>
    </row>
    <row r="4" spans="1:2" s="16" customFormat="1" x14ac:dyDescent="0.25">
      <c r="A4" s="19" t="s">
        <v>17</v>
      </c>
      <c r="B4" s="64">
        <f>'Budget Builder'!B22</f>
        <v>0</v>
      </c>
    </row>
    <row r="5" spans="1:2" s="16" customFormat="1" x14ac:dyDescent="0.25">
      <c r="A5" s="19" t="s">
        <v>44</v>
      </c>
      <c r="B5" s="64">
        <f>'Budget Builder'!B27</f>
        <v>0</v>
      </c>
    </row>
    <row r="6" spans="1:2" s="16" customFormat="1" x14ac:dyDescent="0.25">
      <c r="A6" s="18" t="s">
        <v>18</v>
      </c>
      <c r="B6" s="64">
        <f>'Budget Builder'!B33</f>
        <v>0</v>
      </c>
    </row>
    <row r="7" spans="1:2" s="16" customFormat="1" x14ac:dyDescent="0.25">
      <c r="A7" s="18" t="s">
        <v>19</v>
      </c>
      <c r="B7" s="64">
        <f>'Budget Builder'!B39</f>
        <v>0</v>
      </c>
    </row>
    <row r="8" spans="1:2" s="16" customFormat="1" x14ac:dyDescent="0.25">
      <c r="A8" s="16" t="s">
        <v>20</v>
      </c>
      <c r="B8" s="64">
        <f>'Budget Builder'!B44</f>
        <v>0</v>
      </c>
    </row>
    <row r="9" spans="1:2" s="16" customFormat="1" x14ac:dyDescent="0.25">
      <c r="A9" s="15" t="s">
        <v>21</v>
      </c>
      <c r="B9" s="64">
        <f>'Budget Builder'!B49</f>
        <v>0</v>
      </c>
    </row>
    <row r="10" spans="1:2" s="16" customFormat="1" x14ac:dyDescent="0.25">
      <c r="A10" s="18" t="s">
        <v>22</v>
      </c>
      <c r="B10" s="64">
        <f>'Budget Builder'!B57</f>
        <v>0</v>
      </c>
    </row>
    <row r="11" spans="1:2" s="16" customFormat="1" x14ac:dyDescent="0.25">
      <c r="A11" s="21" t="s">
        <v>23</v>
      </c>
      <c r="B11" s="65">
        <f>'Budget Builder'!B62</f>
        <v>0</v>
      </c>
    </row>
    <row r="12" spans="1:2" s="16" customFormat="1" ht="15.75" x14ac:dyDescent="0.25">
      <c r="A12" s="6" t="s">
        <v>13</v>
      </c>
      <c r="B12" s="66">
        <f>'Budget Builder'!B64</f>
        <v>0</v>
      </c>
    </row>
    <row r="13" spans="1:2" s="16" customFormat="1" x14ac:dyDescent="0.25"/>
    <row r="14" spans="1:2" s="16" customFormat="1" ht="21.75" thickBot="1" x14ac:dyDescent="0.4">
      <c r="A14" s="11" t="s">
        <v>24</v>
      </c>
      <c r="B14" s="22"/>
    </row>
    <row r="15" spans="1:2" s="16" customFormat="1" x14ac:dyDescent="0.25">
      <c r="A15" s="19" t="s">
        <v>25</v>
      </c>
      <c r="B15" s="64">
        <f>'Budget Builder'!B70</f>
        <v>0</v>
      </c>
    </row>
    <row r="16" spans="1:2" s="16" customFormat="1" x14ac:dyDescent="0.25">
      <c r="A16" s="19" t="s">
        <v>135</v>
      </c>
      <c r="B16" s="64">
        <f>A_V_Costs+'Budget Builder'!B80</f>
        <v>0</v>
      </c>
    </row>
    <row r="17" spans="1:2" s="16" customFormat="1" x14ac:dyDescent="0.25">
      <c r="A17" s="18" t="s">
        <v>26</v>
      </c>
      <c r="B17" s="64">
        <f>'Budget Builder'!B87</f>
        <v>0</v>
      </c>
    </row>
    <row r="18" spans="1:2" s="16" customFormat="1" x14ac:dyDescent="0.25">
      <c r="A18" s="23" t="s">
        <v>45</v>
      </c>
      <c r="B18" s="65">
        <f>Estimated_Additional_Meeting_Costs</f>
        <v>0</v>
      </c>
    </row>
    <row r="19" spans="1:2" s="16" customFormat="1" ht="15.75" x14ac:dyDescent="0.25">
      <c r="A19" s="3" t="s">
        <v>27</v>
      </c>
      <c r="B19" s="66">
        <f>'Budget Builder'!B96</f>
        <v>0</v>
      </c>
    </row>
    <row r="20" spans="1:2" s="16" customFormat="1" x14ac:dyDescent="0.25"/>
    <row r="21" spans="1:2" s="16" customFormat="1" ht="21.75" thickBot="1" x14ac:dyDescent="0.4">
      <c r="A21" s="11" t="s">
        <v>7</v>
      </c>
      <c r="B21" s="22"/>
    </row>
    <row r="22" spans="1:2" s="16" customFormat="1" x14ac:dyDescent="0.25">
      <c r="A22" s="23" t="s">
        <v>28</v>
      </c>
      <c r="B22" s="65">
        <f>'Budget Builder'!B104</f>
        <v>0</v>
      </c>
    </row>
    <row r="23" spans="1:2" s="16" customFormat="1" ht="15.75" x14ac:dyDescent="0.25">
      <c r="A23" s="3" t="s">
        <v>15</v>
      </c>
      <c r="B23" s="66">
        <f>'Budget Builder'!B104</f>
        <v>0</v>
      </c>
    </row>
    <row r="24" spans="1:2" s="16" customFormat="1" ht="15.75" x14ac:dyDescent="0.25">
      <c r="A24" s="3"/>
      <c r="B24" s="123"/>
    </row>
    <row r="25" spans="1:2" s="16" customFormat="1" ht="21.75" thickBot="1" x14ac:dyDescent="0.4">
      <c r="A25" s="11" t="s">
        <v>114</v>
      </c>
      <c r="B25" s="22"/>
    </row>
    <row r="26" spans="1:2" s="16" customFormat="1" x14ac:dyDescent="0.25">
      <c r="A26" s="23" t="s">
        <v>115</v>
      </c>
      <c r="B26" s="124">
        <f>'Budget Builder'!B108</f>
        <v>0</v>
      </c>
    </row>
    <row r="27" spans="1:2" ht="15.75" x14ac:dyDescent="0.25">
      <c r="A27" s="3" t="s">
        <v>116</v>
      </c>
      <c r="B27" s="66">
        <f>'Budget Builder'!B110</f>
        <v>0</v>
      </c>
    </row>
    <row r="28" spans="1:2" ht="15.75" thickBot="1" x14ac:dyDescent="0.3">
      <c r="A28" s="25"/>
      <c r="B28" s="25"/>
    </row>
    <row r="29" spans="1:2" ht="19.5" thickTop="1" x14ac:dyDescent="0.3">
      <c r="A29" s="24" t="s">
        <v>29</v>
      </c>
      <c r="B29" s="63">
        <f>'Budget Builder'!B113</f>
        <v>0</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33</vt:i4>
      </vt:variant>
    </vt:vector>
  </HeadingPairs>
  <TitlesOfParts>
    <vt:vector size="37" baseType="lpstr">
      <vt:lpstr>Budget Builder</vt:lpstr>
      <vt:lpstr>Compensation Builder</vt:lpstr>
      <vt:lpstr>Inclusivity &amp; Accessibility</vt:lpstr>
      <vt:lpstr>Budget Overview</vt:lpstr>
      <vt:lpstr>A_V_Costs</vt:lpstr>
      <vt:lpstr>Additional_Costs_Per_Meeting</vt:lpstr>
      <vt:lpstr>Estimated_Additional_Meeting_Costs</vt:lpstr>
      <vt:lpstr>Estimated_Childcare_Caregiving</vt:lpstr>
      <vt:lpstr>Estimated_Compensation</vt:lpstr>
      <vt:lpstr>Estimated_Facilitator</vt:lpstr>
      <vt:lpstr>Estimated_Food</vt:lpstr>
      <vt:lpstr>ESTIMATED_INTERPRETATION_TRANSLATION_COSTS</vt:lpstr>
      <vt:lpstr>Estimated_Interpreter_Translator</vt:lpstr>
      <vt:lpstr>Estimated_Location_Costs</vt:lpstr>
      <vt:lpstr>Estimated_Meeting_Costs</vt:lpstr>
      <vt:lpstr>Estimated_Printing_Disposables</vt:lpstr>
      <vt:lpstr>Estimated_Special_Needs</vt:lpstr>
      <vt:lpstr>Estimated_Supports</vt:lpstr>
      <vt:lpstr>Estimated_Travel</vt:lpstr>
      <vt:lpstr>Facilitator_Hourly</vt:lpstr>
      <vt:lpstr>Fixed_Svc_Compensation</vt:lpstr>
      <vt:lpstr>Food_Per_Person</vt:lpstr>
      <vt:lpstr>Honoraria</vt:lpstr>
      <vt:lpstr>Honoraria_Compensation</vt:lpstr>
      <vt:lpstr>Hourly_Rate</vt:lpstr>
      <vt:lpstr>Hours_Per_Meeting</vt:lpstr>
      <vt:lpstr>In_Kind_Compensation</vt:lpstr>
      <vt:lpstr>In_Kind_Per_Person</vt:lpstr>
      <vt:lpstr>Location_Per_Meeting</vt:lpstr>
      <vt:lpstr>Meetings_Total</vt:lpstr>
      <vt:lpstr>Partners_Total</vt:lpstr>
      <vt:lpstr>Printing</vt:lpstr>
      <vt:lpstr>Printing_Disposables_Per_Meeting</vt:lpstr>
      <vt:lpstr>Supports_Hourly</vt:lpstr>
      <vt:lpstr>Total_Meeting_Costs</vt:lpstr>
      <vt:lpstr>Total_Partner_Costs</vt:lpstr>
      <vt:lpstr>Transportation_Costs</vt:lpstr>
    </vt:vector>
  </TitlesOfParts>
  <Company>University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Roche</dc:creator>
  <cp:lastModifiedBy>Patricia Roche</cp:lastModifiedBy>
  <cp:lastPrinted>2018-08-14T15:44:40Z</cp:lastPrinted>
  <dcterms:created xsi:type="dcterms:W3CDTF">2018-08-08T18:01:31Z</dcterms:created>
  <dcterms:modified xsi:type="dcterms:W3CDTF">2020-01-28T15:22:29Z</dcterms:modified>
</cp:coreProperties>
</file>