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80" windowHeight="10250"/>
  </bookViews>
  <sheets>
    <sheet name="formatted" sheetId="2" r:id="rId1"/>
  </sheets>
  <definedNames>
    <definedName name="_xlnm.Print_Area" localSheetId="0">formatted!$A$1:$Y$432</definedName>
    <definedName name="_xlnm.Print_Titles" localSheetId="0">formatted!$4:$7</definedName>
  </definedNames>
  <calcPr calcId="145621"/>
</workbook>
</file>

<file path=xl/calcChain.xml><?xml version="1.0" encoding="utf-8"?>
<calcChain xmlns="http://schemas.openxmlformats.org/spreadsheetml/2006/main">
  <c r="V177" i="2" l="1"/>
  <c r="F343" i="2" l="1"/>
  <c r="C343" i="2"/>
  <c r="V154" i="2"/>
  <c r="S154" i="2"/>
  <c r="Q154" i="2"/>
  <c r="I154" i="2"/>
  <c r="D154" i="2" s="1"/>
  <c r="I132" i="2"/>
  <c r="D132" i="2" s="1"/>
  <c r="Q132" i="2"/>
  <c r="S132" i="2"/>
  <c r="V132" i="2"/>
  <c r="I101" i="2"/>
  <c r="Q101" i="2"/>
  <c r="O101" i="2" s="1"/>
  <c r="S101" i="2"/>
  <c r="V101" i="2"/>
  <c r="I140" i="2"/>
  <c r="Q140" i="2"/>
  <c r="O140" i="2" s="1"/>
  <c r="S140" i="2"/>
  <c r="V140" i="2"/>
  <c r="V139" i="2"/>
  <c r="S139" i="2"/>
  <c r="Q139" i="2"/>
  <c r="O139" i="2" s="1"/>
  <c r="I139" i="2"/>
  <c r="G139" i="2" s="1"/>
  <c r="I150" i="2"/>
  <c r="Q150" i="2"/>
  <c r="O150" i="2" s="1"/>
  <c r="S150" i="2"/>
  <c r="V150" i="2"/>
  <c r="I146" i="2"/>
  <c r="D146" i="2" s="1"/>
  <c r="Q146" i="2"/>
  <c r="L146" i="2" s="1"/>
  <c r="S146" i="2"/>
  <c r="V146" i="2"/>
  <c r="Y154" i="2" l="1"/>
  <c r="W154" i="2" s="1"/>
  <c r="G154" i="2"/>
  <c r="Y132" i="2"/>
  <c r="T132" i="2" s="1"/>
  <c r="G132" i="2"/>
  <c r="Y150" i="2"/>
  <c r="T150" i="2" s="1"/>
  <c r="Y146" i="2"/>
  <c r="T146" i="2" s="1"/>
  <c r="Y101" i="2"/>
  <c r="T101" i="2" s="1"/>
  <c r="L150" i="2"/>
  <c r="G146" i="2"/>
  <c r="Y139" i="2"/>
  <c r="W139" i="2" s="1"/>
  <c r="L139" i="2"/>
  <c r="O146" i="2"/>
  <c r="L140" i="2"/>
  <c r="Y140" i="2"/>
  <c r="T140" i="2" s="1"/>
  <c r="L101" i="2"/>
  <c r="D139" i="2"/>
  <c r="I156" i="2"/>
  <c r="D156" i="2" s="1"/>
  <c r="Q156" i="2"/>
  <c r="L156" i="2" s="1"/>
  <c r="S156" i="2"/>
  <c r="V156" i="2"/>
  <c r="T154" i="2" l="1"/>
  <c r="W132" i="2"/>
  <c r="W146" i="2"/>
  <c r="W140" i="2"/>
  <c r="W150" i="2"/>
  <c r="W101" i="2"/>
  <c r="T139" i="2"/>
  <c r="Y156" i="2"/>
  <c r="T156" i="2" s="1"/>
  <c r="O156" i="2"/>
  <c r="G156" i="2"/>
  <c r="I400" i="2"/>
  <c r="G400" i="2" s="1"/>
  <c r="Q400" i="2"/>
  <c r="S400" i="2"/>
  <c r="V400" i="2"/>
  <c r="I396" i="2"/>
  <c r="D396" i="2" s="1"/>
  <c r="Q396" i="2"/>
  <c r="S396" i="2"/>
  <c r="V396" i="2"/>
  <c r="I387" i="2"/>
  <c r="D387" i="2" s="1"/>
  <c r="Q387" i="2"/>
  <c r="S387" i="2"/>
  <c r="V387" i="2"/>
  <c r="I385" i="2"/>
  <c r="D385" i="2" s="1"/>
  <c r="Q385" i="2"/>
  <c r="S385" i="2"/>
  <c r="V385" i="2"/>
  <c r="F319" i="2"/>
  <c r="C319" i="2"/>
  <c r="I338" i="2"/>
  <c r="D338" i="2" s="1"/>
  <c r="Q338" i="2"/>
  <c r="S338" i="2"/>
  <c r="V338" i="2"/>
  <c r="I337" i="2"/>
  <c r="D337" i="2" s="1"/>
  <c r="Q337" i="2"/>
  <c r="S337" i="2"/>
  <c r="V337" i="2"/>
  <c r="I316" i="2"/>
  <c r="G316" i="2" s="1"/>
  <c r="Q316" i="2"/>
  <c r="S316" i="2"/>
  <c r="V316" i="2"/>
  <c r="I240" i="2"/>
  <c r="D240" i="2" s="1"/>
  <c r="Q240" i="2"/>
  <c r="S240" i="2"/>
  <c r="V240" i="2"/>
  <c r="I225" i="2"/>
  <c r="D225" i="2" s="1"/>
  <c r="Q225" i="2"/>
  <c r="S225" i="2"/>
  <c r="V225" i="2"/>
  <c r="I226" i="2"/>
  <c r="G226" i="2" s="1"/>
  <c r="Q226" i="2"/>
  <c r="S226" i="2"/>
  <c r="V226" i="2"/>
  <c r="V218" i="2"/>
  <c r="S218" i="2"/>
  <c r="Q218" i="2"/>
  <c r="I218" i="2"/>
  <c r="G218" i="2" s="1"/>
  <c r="V204" i="2"/>
  <c r="S204" i="2"/>
  <c r="Q204" i="2"/>
  <c r="I204" i="2"/>
  <c r="G204" i="2" s="1"/>
  <c r="I193" i="2"/>
  <c r="G193" i="2" s="1"/>
  <c r="Q193" i="2"/>
  <c r="S193" i="2"/>
  <c r="V193" i="2"/>
  <c r="I186" i="2"/>
  <c r="G186" i="2" s="1"/>
  <c r="Q186" i="2"/>
  <c r="S186" i="2"/>
  <c r="V186" i="2"/>
  <c r="I121" i="2"/>
  <c r="D121" i="2" s="1"/>
  <c r="Q121" i="2"/>
  <c r="S121" i="2"/>
  <c r="V121" i="2"/>
  <c r="I118" i="2"/>
  <c r="D118" i="2" s="1"/>
  <c r="Q118" i="2"/>
  <c r="S118" i="2"/>
  <c r="V118" i="2"/>
  <c r="I116" i="2"/>
  <c r="D116" i="2" s="1"/>
  <c r="Q116" i="2"/>
  <c r="S116" i="2"/>
  <c r="V116" i="2"/>
  <c r="W156" i="2" l="1"/>
  <c r="Y387" i="2"/>
  <c r="W387" i="2" s="1"/>
  <c r="Y400" i="2"/>
  <c r="W400" i="2" s="1"/>
  <c r="Y385" i="2"/>
  <c r="T385" i="2" s="1"/>
  <c r="Y396" i="2"/>
  <c r="W396" i="2" s="1"/>
  <c r="D400" i="2"/>
  <c r="G396" i="2"/>
  <c r="G387" i="2"/>
  <c r="G385" i="2"/>
  <c r="Y337" i="2"/>
  <c r="T337" i="2" s="1"/>
  <c r="Y338" i="2"/>
  <c r="T338" i="2" s="1"/>
  <c r="G338" i="2"/>
  <c r="G337" i="2"/>
  <c r="Y316" i="2"/>
  <c r="T316" i="2" s="1"/>
  <c r="D316" i="2"/>
  <c r="Y225" i="2"/>
  <c r="W225" i="2" s="1"/>
  <c r="G240" i="2"/>
  <c r="Y240" i="2"/>
  <c r="W240" i="2" s="1"/>
  <c r="D226" i="2"/>
  <c r="G225" i="2"/>
  <c r="Y226" i="2"/>
  <c r="T226" i="2" s="1"/>
  <c r="Y218" i="2"/>
  <c r="W218" i="2" s="1"/>
  <c r="D218" i="2"/>
  <c r="D204" i="2"/>
  <c r="Y118" i="2"/>
  <c r="T118" i="2" s="1"/>
  <c r="Y193" i="2"/>
  <c r="T193" i="2" s="1"/>
  <c r="Y204" i="2"/>
  <c r="T204" i="2" s="1"/>
  <c r="Y186" i="2"/>
  <c r="W186" i="2" s="1"/>
  <c r="D186" i="2"/>
  <c r="D193" i="2"/>
  <c r="Y116" i="2"/>
  <c r="T116" i="2" s="1"/>
  <c r="Y121" i="2"/>
  <c r="T121" i="2" s="1"/>
  <c r="G121" i="2"/>
  <c r="G118" i="2"/>
  <c r="G116" i="2"/>
  <c r="I66" i="2"/>
  <c r="D66" i="2" s="1"/>
  <c r="Q66" i="2"/>
  <c r="S66" i="2"/>
  <c r="V66" i="2"/>
  <c r="S32" i="2"/>
  <c r="V32" i="2"/>
  <c r="Q32" i="2"/>
  <c r="I32" i="2"/>
  <c r="D32" i="2" s="1"/>
  <c r="V16" i="2"/>
  <c r="V18" i="2"/>
  <c r="V19" i="2"/>
  <c r="V20" i="2"/>
  <c r="S16" i="2"/>
  <c r="S18" i="2"/>
  <c r="S19" i="2"/>
  <c r="S20" i="2"/>
  <c r="Q16" i="2"/>
  <c r="Q18" i="2"/>
  <c r="Q19" i="2"/>
  <c r="Q20" i="2"/>
  <c r="I16" i="2"/>
  <c r="D16" i="2" s="1"/>
  <c r="I18" i="2"/>
  <c r="D18" i="2" s="1"/>
  <c r="I19" i="2"/>
  <c r="G19" i="2" s="1"/>
  <c r="I20" i="2"/>
  <c r="D20" i="2" s="1"/>
  <c r="T387" i="2" l="1"/>
  <c r="T400" i="2"/>
  <c r="T396" i="2"/>
  <c r="W385" i="2"/>
  <c r="W337" i="2"/>
  <c r="W338" i="2"/>
  <c r="W316" i="2"/>
  <c r="T225" i="2"/>
  <c r="T240" i="2"/>
  <c r="W226" i="2"/>
  <c r="T218" i="2"/>
  <c r="W204" i="2"/>
  <c r="W193" i="2"/>
  <c r="W118" i="2"/>
  <c r="W121" i="2"/>
  <c r="W116" i="2"/>
  <c r="T186" i="2"/>
  <c r="G20" i="2"/>
  <c r="G32" i="2"/>
  <c r="Y66" i="2"/>
  <c r="T66" i="2" s="1"/>
  <c r="G66" i="2"/>
  <c r="Y32" i="2"/>
  <c r="W32" i="2" s="1"/>
  <c r="Y19" i="2"/>
  <c r="T19" i="2" s="1"/>
  <c r="Y16" i="2"/>
  <c r="W16" i="2" s="1"/>
  <c r="D19" i="2"/>
  <c r="Y20" i="2"/>
  <c r="T20" i="2" s="1"/>
  <c r="Y18" i="2"/>
  <c r="T18" i="2" s="1"/>
  <c r="G18" i="2"/>
  <c r="G16" i="2"/>
  <c r="S9" i="2"/>
  <c r="S11" i="2"/>
  <c r="S12" i="2"/>
  <c r="S13" i="2"/>
  <c r="S14" i="2"/>
  <c r="S15" i="2"/>
  <c r="S21" i="2"/>
  <c r="V9" i="2"/>
  <c r="V11" i="2"/>
  <c r="V12" i="2"/>
  <c r="V13" i="2"/>
  <c r="V14" i="2"/>
  <c r="V15" i="2"/>
  <c r="V21" i="2"/>
  <c r="S27" i="2"/>
  <c r="S28" i="2"/>
  <c r="S29" i="2"/>
  <c r="S30" i="2"/>
  <c r="V27" i="2"/>
  <c r="V28" i="2"/>
  <c r="V29" i="2"/>
  <c r="V30" i="2"/>
  <c r="S37" i="2"/>
  <c r="V37" i="2"/>
  <c r="S42" i="2"/>
  <c r="S43" i="2"/>
  <c r="S44" i="2"/>
  <c r="S45" i="2"/>
  <c r="V42" i="2"/>
  <c r="V43" i="2"/>
  <c r="V44" i="2"/>
  <c r="V45" i="2"/>
  <c r="S51" i="2"/>
  <c r="S52" i="2"/>
  <c r="S53" i="2"/>
  <c r="S54" i="2"/>
  <c r="S55" i="2"/>
  <c r="S56" i="2"/>
  <c r="S57" i="2"/>
  <c r="S58" i="2"/>
  <c r="S61" i="2"/>
  <c r="S62" i="2"/>
  <c r="S63" i="2"/>
  <c r="S64" i="2"/>
  <c r="S65" i="2"/>
  <c r="S67" i="2"/>
  <c r="S68" i="2"/>
  <c r="S69" i="2"/>
  <c r="S70" i="2"/>
  <c r="S71" i="2"/>
  <c r="S72" i="2"/>
  <c r="S73" i="2"/>
  <c r="S74" i="2"/>
  <c r="V51" i="2"/>
  <c r="V52" i="2"/>
  <c r="V53" i="2"/>
  <c r="V54" i="2"/>
  <c r="V55" i="2"/>
  <c r="V56" i="2"/>
  <c r="V57" i="2"/>
  <c r="V58" i="2"/>
  <c r="V61" i="2"/>
  <c r="V62" i="2"/>
  <c r="V63" i="2"/>
  <c r="V64" i="2"/>
  <c r="V65" i="2"/>
  <c r="V67" i="2"/>
  <c r="V68" i="2"/>
  <c r="V69" i="2"/>
  <c r="V70" i="2"/>
  <c r="V71" i="2"/>
  <c r="V72" i="2"/>
  <c r="V73" i="2"/>
  <c r="V74" i="2"/>
  <c r="T32" i="2" l="1"/>
  <c r="W66" i="2"/>
  <c r="W19" i="2"/>
  <c r="W20" i="2"/>
  <c r="T16" i="2"/>
  <c r="W18" i="2"/>
  <c r="Q321" i="2"/>
  <c r="Q319" i="2" l="1"/>
  <c r="V319" i="2"/>
  <c r="S319" i="2"/>
  <c r="V317" i="2"/>
  <c r="S317" i="2"/>
  <c r="Q317" i="2"/>
  <c r="I317" i="2"/>
  <c r="G317" i="2" s="1"/>
  <c r="Q313" i="2"/>
  <c r="F313" i="2"/>
  <c r="V313" i="2" s="1"/>
  <c r="C313" i="2"/>
  <c r="V311" i="2"/>
  <c r="S311" i="2"/>
  <c r="Q311" i="2"/>
  <c r="I311" i="2"/>
  <c r="G311" i="2" s="1"/>
  <c r="Q308" i="2"/>
  <c r="F308" i="2"/>
  <c r="V308" i="2" s="1"/>
  <c r="C308" i="2"/>
  <c r="S308" i="2" s="1"/>
  <c r="V306" i="2"/>
  <c r="S306" i="2"/>
  <c r="Q306" i="2"/>
  <c r="I306" i="2"/>
  <c r="D306" i="2" s="1"/>
  <c r="V305" i="2"/>
  <c r="S305" i="2"/>
  <c r="Q305" i="2"/>
  <c r="I305" i="2"/>
  <c r="D305" i="2" s="1"/>
  <c r="V304" i="2"/>
  <c r="S304" i="2"/>
  <c r="Q304" i="2"/>
  <c r="I304" i="2"/>
  <c r="G304" i="2" s="1"/>
  <c r="V303" i="2"/>
  <c r="S303" i="2"/>
  <c r="Q303" i="2"/>
  <c r="I303" i="2"/>
  <c r="G303" i="2" s="1"/>
  <c r="Q293" i="2"/>
  <c r="F293" i="2"/>
  <c r="V293" i="2" s="1"/>
  <c r="C293" i="2"/>
  <c r="S293" i="2" s="1"/>
  <c r="V291" i="2"/>
  <c r="S291" i="2"/>
  <c r="Q291" i="2"/>
  <c r="I291" i="2"/>
  <c r="G291" i="2" s="1"/>
  <c r="V290" i="2"/>
  <c r="S290" i="2"/>
  <c r="Q290" i="2"/>
  <c r="I290" i="2"/>
  <c r="G290" i="2" s="1"/>
  <c r="V289" i="2"/>
  <c r="S289" i="2"/>
  <c r="Q289" i="2"/>
  <c r="I289" i="2"/>
  <c r="D289" i="2" s="1"/>
  <c r="Q286" i="2"/>
  <c r="F286" i="2"/>
  <c r="C286" i="2"/>
  <c r="V284" i="2"/>
  <c r="S284" i="2"/>
  <c r="Q284" i="2"/>
  <c r="I284" i="2"/>
  <c r="G284" i="2" s="1"/>
  <c r="Y304" i="2" l="1"/>
  <c r="W304" i="2" s="1"/>
  <c r="D317" i="2"/>
  <c r="Y306" i="2"/>
  <c r="W306" i="2" s="1"/>
  <c r="G306" i="2"/>
  <c r="V286" i="2"/>
  <c r="D303" i="2"/>
  <c r="D311" i="2"/>
  <c r="Y317" i="2"/>
  <c r="W317" i="2" s="1"/>
  <c r="Y291" i="2"/>
  <c r="W291" i="2" s="1"/>
  <c r="Y305" i="2"/>
  <c r="T305" i="2" s="1"/>
  <c r="Y319" i="2"/>
  <c r="W319" i="2" s="1"/>
  <c r="I319" i="2"/>
  <c r="D319" i="2" s="1"/>
  <c r="G305" i="2"/>
  <c r="I313" i="2"/>
  <c r="D313" i="2" s="1"/>
  <c r="Y303" i="2"/>
  <c r="W303" i="2" s="1"/>
  <c r="Y308" i="2"/>
  <c r="W308" i="2" s="1"/>
  <c r="S313" i="2"/>
  <c r="Y311" i="2"/>
  <c r="T311" i="2" s="1"/>
  <c r="I308" i="2"/>
  <c r="G308" i="2" s="1"/>
  <c r="D304" i="2"/>
  <c r="D290" i="2"/>
  <c r="Y290" i="2"/>
  <c r="W290" i="2" s="1"/>
  <c r="Y284" i="2"/>
  <c r="W284" i="2" s="1"/>
  <c r="I286" i="2"/>
  <c r="D286" i="2" s="1"/>
  <c r="S286" i="2"/>
  <c r="G289" i="2"/>
  <c r="I293" i="2"/>
  <c r="D293" i="2" s="1"/>
  <c r="Y293" i="2"/>
  <c r="T293" i="2" s="1"/>
  <c r="Y289" i="2"/>
  <c r="T289" i="2" s="1"/>
  <c r="D291" i="2"/>
  <c r="D284" i="2"/>
  <c r="Q122" i="2"/>
  <c r="V122" i="2"/>
  <c r="S122" i="2"/>
  <c r="T304" i="2" l="1"/>
  <c r="T319" i="2"/>
  <c r="T290" i="2"/>
  <c r="T306" i="2"/>
  <c r="T317" i="2"/>
  <c r="Y286" i="2"/>
  <c r="W286" i="2" s="1"/>
  <c r="W305" i="2"/>
  <c r="T291" i="2"/>
  <c r="G313" i="2"/>
  <c r="G319" i="2"/>
  <c r="T303" i="2"/>
  <c r="W311" i="2"/>
  <c r="T308" i="2"/>
  <c r="Y313" i="2"/>
  <c r="W313" i="2" s="1"/>
  <c r="D308" i="2"/>
  <c r="G286" i="2"/>
  <c r="T284" i="2"/>
  <c r="Y122" i="2"/>
  <c r="T122" i="2" s="1"/>
  <c r="G293" i="2"/>
  <c r="W293" i="2"/>
  <c r="W289" i="2"/>
  <c r="V173" i="2"/>
  <c r="S173" i="2"/>
  <c r="Q173" i="2"/>
  <c r="I173" i="2"/>
  <c r="L173" i="2" l="1"/>
  <c r="O173" i="2"/>
  <c r="T313" i="2"/>
  <c r="T286" i="2"/>
  <c r="W122" i="2"/>
  <c r="Y173" i="2"/>
  <c r="T173" i="2" s="1"/>
  <c r="V143" i="2"/>
  <c r="S143" i="2"/>
  <c r="Q143" i="2"/>
  <c r="O143" i="2" s="1"/>
  <c r="I143" i="2"/>
  <c r="Y143" i="2" l="1"/>
  <c r="T143" i="2" s="1"/>
  <c r="W173" i="2"/>
  <c r="I177" i="2"/>
  <c r="D177" i="2" s="1"/>
  <c r="I176" i="2"/>
  <c r="F333" i="2"/>
  <c r="C333" i="2"/>
  <c r="I392" i="2"/>
  <c r="D392" i="2" s="1"/>
  <c r="Q392" i="2"/>
  <c r="S392" i="2"/>
  <c r="V392" i="2"/>
  <c r="I371" i="2"/>
  <c r="D371" i="2" s="1"/>
  <c r="Q371" i="2"/>
  <c r="S371" i="2"/>
  <c r="V371" i="2"/>
  <c r="W143" i="2" l="1"/>
  <c r="G177" i="2"/>
  <c r="Y392" i="2"/>
  <c r="W392" i="2" s="1"/>
  <c r="G392" i="2"/>
  <c r="G371" i="2"/>
  <c r="Y371" i="2"/>
  <c r="W371" i="2" s="1"/>
  <c r="I325" i="2"/>
  <c r="D325" i="2" s="1"/>
  <c r="Q325" i="2"/>
  <c r="S325" i="2"/>
  <c r="V325" i="2"/>
  <c r="I209" i="2"/>
  <c r="D209" i="2" s="1"/>
  <c r="Q209" i="2"/>
  <c r="S209" i="2"/>
  <c r="V209" i="2"/>
  <c r="S100" i="2"/>
  <c r="S102" i="2"/>
  <c r="S103" i="2"/>
  <c r="S104" i="2"/>
  <c r="S105" i="2"/>
  <c r="S106" i="2"/>
  <c r="S107" i="2"/>
  <c r="S108" i="2"/>
  <c r="S109" i="2"/>
  <c r="S110" i="2"/>
  <c r="I100" i="2"/>
  <c r="I102" i="2"/>
  <c r="D102" i="2" s="1"/>
  <c r="I103" i="2"/>
  <c r="D103" i="2" s="1"/>
  <c r="I104" i="2"/>
  <c r="D104" i="2" s="1"/>
  <c r="I105" i="2"/>
  <c r="D105" i="2" s="1"/>
  <c r="I106" i="2"/>
  <c r="D106" i="2" s="1"/>
  <c r="I107" i="2"/>
  <c r="D107" i="2" s="1"/>
  <c r="I108" i="2"/>
  <c r="V176" i="2"/>
  <c r="S176" i="2"/>
  <c r="S177" i="2"/>
  <c r="Q177" i="2"/>
  <c r="Q176" i="2"/>
  <c r="I149" i="2"/>
  <c r="Q149" i="2"/>
  <c r="S149" i="2"/>
  <c r="V149" i="2"/>
  <c r="I122" i="2"/>
  <c r="D122" i="2" s="1"/>
  <c r="I120" i="2"/>
  <c r="D120" i="2" s="1"/>
  <c r="Q120" i="2"/>
  <c r="S120" i="2"/>
  <c r="V120" i="2"/>
  <c r="V114" i="2"/>
  <c r="S114" i="2"/>
  <c r="Q114" i="2"/>
  <c r="I114" i="2"/>
  <c r="G114" i="2" s="1"/>
  <c r="I97" i="2"/>
  <c r="D97" i="2" s="1"/>
  <c r="Q97" i="2"/>
  <c r="S97" i="2"/>
  <c r="V97" i="2"/>
  <c r="I96" i="2"/>
  <c r="D96" i="2" s="1"/>
  <c r="Q96" i="2"/>
  <c r="S96" i="2"/>
  <c r="V96" i="2"/>
  <c r="I92" i="2"/>
  <c r="D92" i="2" s="1"/>
  <c r="Q92" i="2"/>
  <c r="S92" i="2"/>
  <c r="V92" i="2"/>
  <c r="S78" i="2"/>
  <c r="I78" i="2"/>
  <c r="Q78" i="2"/>
  <c r="V78" i="2"/>
  <c r="I80" i="2"/>
  <c r="D80" i="2" s="1"/>
  <c r="Q80" i="2"/>
  <c r="S80" i="2"/>
  <c r="V80" i="2"/>
  <c r="G149" i="2" l="1"/>
  <c r="D149" i="2"/>
  <c r="L176" i="2"/>
  <c r="O176" i="2"/>
  <c r="L149" i="2"/>
  <c r="O149" i="2"/>
  <c r="G78" i="2"/>
  <c r="D78" i="2"/>
  <c r="T392" i="2"/>
  <c r="T371" i="2"/>
  <c r="Y325" i="2"/>
  <c r="W325" i="2" s="1"/>
  <c r="G325" i="2"/>
  <c r="Y209" i="2"/>
  <c r="T209" i="2" s="1"/>
  <c r="G209" i="2"/>
  <c r="Y176" i="2"/>
  <c r="T176" i="2" s="1"/>
  <c r="Y177" i="2"/>
  <c r="T177" i="2" s="1"/>
  <c r="G122" i="2"/>
  <c r="Y149" i="2"/>
  <c r="T149" i="2" s="1"/>
  <c r="Y120" i="2"/>
  <c r="T120" i="2" s="1"/>
  <c r="Y114" i="2"/>
  <c r="T114" i="2" s="1"/>
  <c r="D114" i="2"/>
  <c r="G120" i="2"/>
  <c r="Y96" i="2"/>
  <c r="T96" i="2" s="1"/>
  <c r="Y97" i="2"/>
  <c r="W97" i="2" s="1"/>
  <c r="G97" i="2"/>
  <c r="G96" i="2"/>
  <c r="Y92" i="2"/>
  <c r="T92" i="2" s="1"/>
  <c r="G92" i="2"/>
  <c r="Y80" i="2"/>
  <c r="W80" i="2" s="1"/>
  <c r="G80" i="2"/>
  <c r="Y78" i="2"/>
  <c r="W78" i="2" s="1"/>
  <c r="I45" i="2"/>
  <c r="G45" i="2" s="1"/>
  <c r="T325" i="2" l="1"/>
  <c r="W209" i="2"/>
  <c r="W176" i="2"/>
  <c r="W149" i="2"/>
  <c r="W177" i="2"/>
  <c r="W120" i="2"/>
  <c r="W114" i="2"/>
  <c r="W96" i="2"/>
  <c r="W92" i="2"/>
  <c r="T97" i="2"/>
  <c r="T80" i="2"/>
  <c r="T78" i="2"/>
  <c r="Y45" i="2"/>
  <c r="T45" i="2" s="1"/>
  <c r="D45" i="2"/>
  <c r="N273" i="2"/>
  <c r="K273" i="2"/>
  <c r="S164" i="2"/>
  <c r="V164" i="2"/>
  <c r="I164" i="2"/>
  <c r="Q164" i="2"/>
  <c r="L164" i="2" s="1"/>
  <c r="W45" i="2" l="1"/>
  <c r="Y164" i="2"/>
  <c r="T164" i="2" s="1"/>
  <c r="O164" i="2"/>
  <c r="Q100" i="2"/>
  <c r="V100" i="2"/>
  <c r="F39" i="2"/>
  <c r="C39" i="2"/>
  <c r="W164" i="2" l="1"/>
  <c r="Y100" i="2"/>
  <c r="W100" i="2" s="1"/>
  <c r="T100" i="2" l="1"/>
  <c r="I21" i="2" l="1"/>
  <c r="D21" i="2" s="1"/>
  <c r="Q21" i="2"/>
  <c r="Y21" i="2" l="1"/>
  <c r="T21" i="2" s="1"/>
  <c r="G21" i="2"/>
  <c r="V110" i="2"/>
  <c r="Q110" i="2"/>
  <c r="I110" i="2"/>
  <c r="G110" i="2" s="1"/>
  <c r="I388" i="2"/>
  <c r="D388" i="2" s="1"/>
  <c r="Q388" i="2"/>
  <c r="S388" i="2"/>
  <c r="V388" i="2"/>
  <c r="I389" i="2"/>
  <c r="G389" i="2" s="1"/>
  <c r="Q389" i="2"/>
  <c r="S389" i="2"/>
  <c r="V389" i="2"/>
  <c r="O110" i="2" l="1"/>
  <c r="L110" i="2"/>
  <c r="W21" i="2"/>
  <c r="Y388" i="2"/>
  <c r="T388" i="2" s="1"/>
  <c r="D110" i="2"/>
  <c r="Y110" i="2"/>
  <c r="T110" i="2" s="1"/>
  <c r="Y389" i="2"/>
  <c r="T389" i="2" s="1"/>
  <c r="D389" i="2"/>
  <c r="G388" i="2"/>
  <c r="W388" i="2" l="1"/>
  <c r="W110" i="2"/>
  <c r="W389" i="2"/>
  <c r="V370" i="2"/>
  <c r="S370" i="2"/>
  <c r="Q370" i="2"/>
  <c r="I370" i="2"/>
  <c r="G370" i="2" s="1"/>
  <c r="V369" i="2"/>
  <c r="S369" i="2"/>
  <c r="Q369" i="2"/>
  <c r="I369" i="2"/>
  <c r="D369" i="2" s="1"/>
  <c r="V175" i="2"/>
  <c r="S175" i="2"/>
  <c r="Q175" i="2"/>
  <c r="I175" i="2"/>
  <c r="G175" i="2" s="1"/>
  <c r="V172" i="2"/>
  <c r="S172" i="2"/>
  <c r="Q172" i="2"/>
  <c r="I172" i="2"/>
  <c r="G172" i="2" s="1"/>
  <c r="L172" i="2" l="1"/>
  <c r="O172" i="2"/>
  <c r="L175" i="2"/>
  <c r="O175" i="2"/>
  <c r="Y370" i="2"/>
  <c r="T370" i="2" s="1"/>
  <c r="D370" i="2"/>
  <c r="Y172" i="2"/>
  <c r="T172" i="2" s="1"/>
  <c r="G369" i="2"/>
  <c r="Y175" i="2"/>
  <c r="T175" i="2" s="1"/>
  <c r="Y369" i="2"/>
  <c r="T369" i="2" s="1"/>
  <c r="D175" i="2"/>
  <c r="D172" i="2"/>
  <c r="W172" i="2" l="1"/>
  <c r="W370" i="2"/>
  <c r="W369" i="2"/>
  <c r="W175" i="2"/>
  <c r="V269" i="2"/>
  <c r="S269" i="2"/>
  <c r="Q269" i="2"/>
  <c r="I269" i="2"/>
  <c r="G269" i="2" s="1"/>
  <c r="V243" i="2"/>
  <c r="S243" i="2"/>
  <c r="Q243" i="2"/>
  <c r="I243" i="2"/>
  <c r="G243" i="2" s="1"/>
  <c r="V237" i="2"/>
  <c r="S237" i="2"/>
  <c r="Q237" i="2"/>
  <c r="I237" i="2"/>
  <c r="G237" i="2" s="1"/>
  <c r="V201" i="2"/>
  <c r="S201" i="2"/>
  <c r="Q201" i="2"/>
  <c r="I201" i="2"/>
  <c r="G201" i="2" s="1"/>
  <c r="V229" i="2"/>
  <c r="S229" i="2"/>
  <c r="Q229" i="2"/>
  <c r="I229" i="2"/>
  <c r="G229" i="2" s="1"/>
  <c r="V227" i="2"/>
  <c r="S227" i="2"/>
  <c r="Q227" i="2"/>
  <c r="I227" i="2"/>
  <c r="V195" i="2"/>
  <c r="S195" i="2"/>
  <c r="Q195" i="2"/>
  <c r="I195" i="2"/>
  <c r="D195" i="2" s="1"/>
  <c r="V124" i="2"/>
  <c r="S124" i="2"/>
  <c r="Q124" i="2"/>
  <c r="I124" i="2"/>
  <c r="G124" i="2" s="1"/>
  <c r="V108" i="2"/>
  <c r="Q108" i="2"/>
  <c r="G108" i="2"/>
  <c r="Q54" i="2"/>
  <c r="I54" i="2"/>
  <c r="G54" i="2" l="1"/>
  <c r="D54" i="2"/>
  <c r="G227" i="2"/>
  <c r="D227" i="2"/>
  <c r="Y201" i="2"/>
  <c r="W201" i="2" s="1"/>
  <c r="G195" i="2"/>
  <c r="Y237" i="2"/>
  <c r="W237" i="2" s="1"/>
  <c r="D201" i="2"/>
  <c r="Y269" i="2"/>
  <c r="W269" i="2" s="1"/>
  <c r="D269" i="2"/>
  <c r="D237" i="2"/>
  <c r="D243" i="2"/>
  <c r="Y243" i="2"/>
  <c r="T243" i="2" s="1"/>
  <c r="D229" i="2"/>
  <c r="Y229" i="2"/>
  <c r="T229" i="2" s="1"/>
  <c r="Y227" i="2"/>
  <c r="W227" i="2" s="1"/>
  <c r="Y195" i="2"/>
  <c r="T195" i="2" s="1"/>
  <c r="D124" i="2"/>
  <c r="Y124" i="2"/>
  <c r="T124" i="2" s="1"/>
  <c r="Y108" i="2"/>
  <c r="T108" i="2" s="1"/>
  <c r="D108" i="2"/>
  <c r="Y54" i="2"/>
  <c r="V91" i="2"/>
  <c r="S91" i="2"/>
  <c r="Q91" i="2"/>
  <c r="I91" i="2"/>
  <c r="G91" i="2" s="1"/>
  <c r="S87" i="2"/>
  <c r="I77" i="2"/>
  <c r="Q77" i="2"/>
  <c r="L77" i="2" s="1"/>
  <c r="S77" i="2"/>
  <c r="V77" i="2"/>
  <c r="S75" i="2"/>
  <c r="S76" i="2"/>
  <c r="S79" i="2"/>
  <c r="S81" i="2"/>
  <c r="S83" i="2"/>
  <c r="S84" i="2"/>
  <c r="S85" i="2"/>
  <c r="S86" i="2"/>
  <c r="S88" i="2"/>
  <c r="V75" i="2"/>
  <c r="V76" i="2"/>
  <c r="V79" i="2"/>
  <c r="V81" i="2"/>
  <c r="V83" i="2"/>
  <c r="V84" i="2"/>
  <c r="V85" i="2"/>
  <c r="V86" i="2"/>
  <c r="V87" i="2"/>
  <c r="V88" i="2"/>
  <c r="S89" i="2"/>
  <c r="S90" i="2"/>
  <c r="S93" i="2"/>
  <c r="S94" i="2"/>
  <c r="S98" i="2"/>
  <c r="S99" i="2"/>
  <c r="S115" i="2"/>
  <c r="S117" i="2"/>
  <c r="S119" i="2"/>
  <c r="S123" i="2"/>
  <c r="S125" i="2"/>
  <c r="V89" i="2"/>
  <c r="V90" i="2"/>
  <c r="V93" i="2"/>
  <c r="V94" i="2"/>
  <c r="V98" i="2"/>
  <c r="V99" i="2"/>
  <c r="V102" i="2"/>
  <c r="V103" i="2"/>
  <c r="V104" i="2"/>
  <c r="V105" i="2"/>
  <c r="V106" i="2"/>
  <c r="V107" i="2"/>
  <c r="Y107" i="2" s="1"/>
  <c r="V109" i="2"/>
  <c r="V115" i="2"/>
  <c r="V117" i="2"/>
  <c r="V119" i="2"/>
  <c r="V123" i="2"/>
  <c r="V125" i="2"/>
  <c r="S131" i="2"/>
  <c r="S133" i="2"/>
  <c r="S134" i="2"/>
  <c r="S135" i="2"/>
  <c r="S136" i="2"/>
  <c r="S142" i="2"/>
  <c r="S145" i="2"/>
  <c r="S147" i="2"/>
  <c r="S148" i="2"/>
  <c r="S151" i="2"/>
  <c r="S152" i="2"/>
  <c r="S157" i="2"/>
  <c r="S158" i="2"/>
  <c r="S159" i="2"/>
  <c r="S160" i="2"/>
  <c r="S161" i="2"/>
  <c r="S162" i="2"/>
  <c r="S163" i="2"/>
  <c r="S165" i="2"/>
  <c r="S166" i="2"/>
  <c r="S167" i="2"/>
  <c r="V131" i="2"/>
  <c r="V133" i="2"/>
  <c r="V134" i="2"/>
  <c r="V135" i="2"/>
  <c r="V136" i="2"/>
  <c r="V142" i="2"/>
  <c r="V145" i="2"/>
  <c r="V147" i="2"/>
  <c r="V148" i="2"/>
  <c r="V151" i="2"/>
  <c r="V152" i="2"/>
  <c r="V157" i="2"/>
  <c r="V158" i="2"/>
  <c r="V159" i="2"/>
  <c r="V160" i="2"/>
  <c r="V161" i="2"/>
  <c r="V162" i="2"/>
  <c r="V163" i="2"/>
  <c r="V165" i="2"/>
  <c r="V166" i="2"/>
  <c r="V167" i="2"/>
  <c r="S171" i="2"/>
  <c r="S174" i="2"/>
  <c r="S178" i="2"/>
  <c r="V171" i="2"/>
  <c r="V174" i="2"/>
  <c r="V178" i="2"/>
  <c r="S185" i="2"/>
  <c r="S187" i="2"/>
  <c r="S188" i="2"/>
  <c r="S189" i="2"/>
  <c r="S190" i="2"/>
  <c r="S191" i="2"/>
  <c r="S192" i="2"/>
  <c r="S194" i="2"/>
  <c r="S197" i="2"/>
  <c r="S198" i="2"/>
  <c r="S199" i="2"/>
  <c r="S200" i="2"/>
  <c r="S202" i="2"/>
  <c r="S203" i="2"/>
  <c r="S205" i="2"/>
  <c r="S206" i="2"/>
  <c r="S208" i="2"/>
  <c r="S210" i="2"/>
  <c r="S211" i="2"/>
  <c r="S212" i="2"/>
  <c r="S213" i="2"/>
  <c r="S214" i="2"/>
  <c r="S215" i="2"/>
  <c r="S216" i="2"/>
  <c r="S217" i="2"/>
  <c r="S219" i="2"/>
  <c r="S220" i="2"/>
  <c r="V185" i="2"/>
  <c r="V187" i="2"/>
  <c r="V188" i="2"/>
  <c r="V189" i="2"/>
  <c r="V190" i="2"/>
  <c r="V191" i="2"/>
  <c r="V192" i="2"/>
  <c r="V194" i="2"/>
  <c r="V197" i="2"/>
  <c r="V198" i="2"/>
  <c r="V199" i="2"/>
  <c r="V200" i="2"/>
  <c r="V202" i="2"/>
  <c r="V203" i="2"/>
  <c r="V205" i="2"/>
  <c r="V206" i="2"/>
  <c r="V208" i="2"/>
  <c r="V210" i="2"/>
  <c r="V211" i="2"/>
  <c r="V212" i="2"/>
  <c r="V213" i="2"/>
  <c r="V214" i="2"/>
  <c r="V215" i="2"/>
  <c r="V216" i="2"/>
  <c r="V217" i="2"/>
  <c r="V219" i="2"/>
  <c r="V220" i="2"/>
  <c r="S230" i="2"/>
  <c r="S231" i="2"/>
  <c r="V230" i="2"/>
  <c r="V231" i="2"/>
  <c r="S236" i="2"/>
  <c r="S238" i="2"/>
  <c r="S239" i="2"/>
  <c r="S241" i="2"/>
  <c r="S242" i="2"/>
  <c r="S244" i="2"/>
  <c r="S245" i="2"/>
  <c r="S246" i="2"/>
  <c r="V236" i="2"/>
  <c r="V238" i="2"/>
  <c r="V239" i="2"/>
  <c r="V241" i="2"/>
  <c r="V242" i="2"/>
  <c r="V244" i="2"/>
  <c r="V245" i="2"/>
  <c r="V246" i="2"/>
  <c r="V413" i="2"/>
  <c r="V414" i="2"/>
  <c r="V415" i="2"/>
  <c r="V416" i="2"/>
  <c r="V417" i="2"/>
  <c r="V418" i="2"/>
  <c r="S413" i="2"/>
  <c r="S414" i="2"/>
  <c r="S415" i="2"/>
  <c r="S416" i="2"/>
  <c r="S417" i="2"/>
  <c r="S418" i="2"/>
  <c r="V411" i="2"/>
  <c r="S411" i="2"/>
  <c r="V366" i="2"/>
  <c r="V367" i="2"/>
  <c r="V368" i="2"/>
  <c r="V372" i="2"/>
  <c r="V373" i="2"/>
  <c r="V374" i="2"/>
  <c r="V375" i="2"/>
  <c r="V376" i="2"/>
  <c r="V377" i="2"/>
  <c r="V378" i="2"/>
  <c r="V379" i="2"/>
  <c r="V382" i="2"/>
  <c r="V381" i="2"/>
  <c r="V383" i="2"/>
  <c r="V384" i="2"/>
  <c r="V390" i="2"/>
  <c r="V391" i="2"/>
  <c r="V393" i="2"/>
  <c r="V394" i="2"/>
  <c r="V395" i="2"/>
  <c r="V397" i="2"/>
  <c r="V399" i="2"/>
  <c r="V398" i="2"/>
  <c r="V404" i="2"/>
  <c r="V405" i="2"/>
  <c r="V406" i="2"/>
  <c r="S366" i="2"/>
  <c r="S367" i="2"/>
  <c r="S368" i="2"/>
  <c r="S372" i="2"/>
  <c r="S373" i="2"/>
  <c r="S374" i="2"/>
  <c r="S375" i="2"/>
  <c r="S376" i="2"/>
  <c r="S377" i="2"/>
  <c r="S378" i="2"/>
  <c r="S379" i="2"/>
  <c r="S382" i="2"/>
  <c r="S381" i="2"/>
  <c r="S383" i="2"/>
  <c r="S384" i="2"/>
  <c r="S390" i="2"/>
  <c r="S391" i="2"/>
  <c r="S393" i="2"/>
  <c r="S394" i="2"/>
  <c r="S395" i="2"/>
  <c r="S397" i="2"/>
  <c r="S399" i="2"/>
  <c r="S398" i="2"/>
  <c r="S404" i="2"/>
  <c r="S405" i="2"/>
  <c r="S406" i="2"/>
  <c r="V361" i="2"/>
  <c r="V362" i="2"/>
  <c r="V363" i="2"/>
  <c r="S361" i="2"/>
  <c r="S362" i="2"/>
  <c r="S363" i="2"/>
  <c r="V365" i="2"/>
  <c r="V360" i="2"/>
  <c r="S365" i="2"/>
  <c r="S360" i="2"/>
  <c r="V353" i="2"/>
  <c r="V354" i="2"/>
  <c r="V355" i="2"/>
  <c r="V352" i="2"/>
  <c r="S353" i="2"/>
  <c r="S354" i="2"/>
  <c r="S355" i="2"/>
  <c r="S352" i="2"/>
  <c r="V297" i="2"/>
  <c r="V296" i="2"/>
  <c r="S297" i="2"/>
  <c r="S296" i="2"/>
  <c r="V347" i="2"/>
  <c r="V346" i="2"/>
  <c r="V339" i="2"/>
  <c r="V340" i="2"/>
  <c r="V341" i="2"/>
  <c r="S339" i="2"/>
  <c r="S340" i="2"/>
  <c r="S341" i="2"/>
  <c r="S347" i="2"/>
  <c r="S346" i="2"/>
  <c r="V327" i="2"/>
  <c r="V328" i="2"/>
  <c r="V329" i="2"/>
  <c r="V331" i="2"/>
  <c r="S327" i="2"/>
  <c r="S328" i="2"/>
  <c r="S329" i="2"/>
  <c r="S331" i="2"/>
  <c r="V277" i="2"/>
  <c r="S277" i="2"/>
  <c r="V324" i="2"/>
  <c r="V276" i="2"/>
  <c r="S324" i="2"/>
  <c r="S276" i="2"/>
  <c r="V252" i="2"/>
  <c r="V253" i="2"/>
  <c r="V254" i="2"/>
  <c r="V255" i="2"/>
  <c r="V256" i="2"/>
  <c r="V257" i="2"/>
  <c r="V258" i="2"/>
  <c r="V259" i="2"/>
  <c r="V260" i="2"/>
  <c r="V261" i="2"/>
  <c r="V262" i="2"/>
  <c r="V264" i="2"/>
  <c r="V265" i="2"/>
  <c r="V267" i="2"/>
  <c r="V268" i="2"/>
  <c r="V271" i="2"/>
  <c r="V270" i="2"/>
  <c r="V251" i="2"/>
  <c r="S252" i="2"/>
  <c r="S253" i="2"/>
  <c r="S254" i="2"/>
  <c r="S255" i="2"/>
  <c r="S256" i="2"/>
  <c r="S257" i="2"/>
  <c r="S258" i="2"/>
  <c r="S259" i="2"/>
  <c r="S260" i="2"/>
  <c r="S261" i="2"/>
  <c r="S262" i="2"/>
  <c r="S264" i="2"/>
  <c r="S265" i="2"/>
  <c r="S267" i="2"/>
  <c r="S268" i="2"/>
  <c r="S271" i="2"/>
  <c r="S270" i="2"/>
  <c r="S251" i="2"/>
  <c r="C23" i="2"/>
  <c r="G77" i="2" l="1"/>
  <c r="D77" i="2"/>
  <c r="W54" i="2"/>
  <c r="T54" i="2"/>
  <c r="T201" i="2"/>
  <c r="T237" i="2"/>
  <c r="T269" i="2"/>
  <c r="W243" i="2"/>
  <c r="T227" i="2"/>
  <c r="W108" i="2"/>
  <c r="W229" i="2"/>
  <c r="W195" i="2"/>
  <c r="W124" i="2"/>
  <c r="D91" i="2"/>
  <c r="Y77" i="2"/>
  <c r="T77" i="2" s="1"/>
  <c r="Y91" i="2"/>
  <c r="W91" i="2" s="1"/>
  <c r="O77" i="2"/>
  <c r="V47" i="2"/>
  <c r="Y418" i="2"/>
  <c r="W418" i="2" s="1"/>
  <c r="Y417" i="2"/>
  <c r="Y416" i="2"/>
  <c r="W416" i="2" s="1"/>
  <c r="Y415" i="2"/>
  <c r="T415" i="2" s="1"/>
  <c r="Y414" i="2"/>
  <c r="W414" i="2" s="1"/>
  <c r="Y413" i="2"/>
  <c r="Y411" i="2"/>
  <c r="W411" i="2" s="1"/>
  <c r="Y406" i="2"/>
  <c r="Y405" i="2"/>
  <c r="W405" i="2" s="1"/>
  <c r="Y404" i="2"/>
  <c r="W404" i="2" s="1"/>
  <c r="Y398" i="2"/>
  <c r="W398" i="2" s="1"/>
  <c r="Y399" i="2"/>
  <c r="W399" i="2" s="1"/>
  <c r="Y397" i="2"/>
  <c r="Y395" i="2"/>
  <c r="W395" i="2" s="1"/>
  <c r="Y394" i="2"/>
  <c r="T394" i="2" s="1"/>
  <c r="Y393" i="2"/>
  <c r="Y391" i="2"/>
  <c r="T391" i="2" s="1"/>
  <c r="Y390" i="2"/>
  <c r="W390" i="2" s="1"/>
  <c r="Y384" i="2"/>
  <c r="W384" i="2" s="1"/>
  <c r="Y383" i="2"/>
  <c r="W383" i="2" s="1"/>
  <c r="Y381" i="2"/>
  <c r="T381" i="2" s="1"/>
  <c r="Y382" i="2"/>
  <c r="W382" i="2" s="1"/>
  <c r="Y379" i="2"/>
  <c r="T379" i="2" s="1"/>
  <c r="Y378" i="2"/>
  <c r="W378" i="2" s="1"/>
  <c r="Y377" i="2"/>
  <c r="Y376" i="2"/>
  <c r="W376" i="2" s="1"/>
  <c r="Y375" i="2"/>
  <c r="W375" i="2" s="1"/>
  <c r="Y374" i="2"/>
  <c r="Y373" i="2"/>
  <c r="W373" i="2" s="1"/>
  <c r="Y372" i="2"/>
  <c r="T372" i="2" s="1"/>
  <c r="Y368" i="2"/>
  <c r="Y367" i="2"/>
  <c r="W367" i="2" s="1"/>
  <c r="Y366" i="2"/>
  <c r="W366" i="2" s="1"/>
  <c r="Y365" i="2"/>
  <c r="Y363" i="2"/>
  <c r="W363" i="2" s="1"/>
  <c r="Y362" i="2"/>
  <c r="W362" i="2" s="1"/>
  <c r="Y361" i="2"/>
  <c r="T361" i="2" s="1"/>
  <c r="Y360" i="2"/>
  <c r="W360" i="2" s="1"/>
  <c r="Y355" i="2"/>
  <c r="W355" i="2" s="1"/>
  <c r="Y354" i="2"/>
  <c r="W354" i="2" s="1"/>
  <c r="Y353" i="2"/>
  <c r="T353" i="2" s="1"/>
  <c r="Y352" i="2"/>
  <c r="W352" i="2" s="1"/>
  <c r="Y297" i="2"/>
  <c r="W297" i="2" s="1"/>
  <c r="Y296" i="2"/>
  <c r="T296" i="2" s="1"/>
  <c r="Y347" i="2"/>
  <c r="Y346" i="2"/>
  <c r="W346" i="2" s="1"/>
  <c r="Y341" i="2"/>
  <c r="W341" i="2" s="1"/>
  <c r="Y340" i="2"/>
  <c r="T340" i="2" s="1"/>
  <c r="Y339" i="2"/>
  <c r="T339" i="2" s="1"/>
  <c r="Y331" i="2"/>
  <c r="W331" i="2" s="1"/>
  <c r="Y329" i="2"/>
  <c r="Y328" i="2"/>
  <c r="W328" i="2" s="1"/>
  <c r="Y327" i="2"/>
  <c r="T327" i="2" s="1"/>
  <c r="Y324" i="2"/>
  <c r="T324" i="2" s="1"/>
  <c r="Y277" i="2"/>
  <c r="W277" i="2" s="1"/>
  <c r="Y276" i="2"/>
  <c r="T276" i="2" s="1"/>
  <c r="Y270" i="2"/>
  <c r="W270" i="2" s="1"/>
  <c r="Y271" i="2"/>
  <c r="W271" i="2" s="1"/>
  <c r="Y268" i="2"/>
  <c r="W268" i="2" s="1"/>
  <c r="Y267" i="2"/>
  <c r="T267" i="2" s="1"/>
  <c r="Y265" i="2"/>
  <c r="W265" i="2" s="1"/>
  <c r="Y264" i="2"/>
  <c r="T264" i="2" s="1"/>
  <c r="Y262" i="2"/>
  <c r="W262" i="2" s="1"/>
  <c r="Y261" i="2"/>
  <c r="W261" i="2" s="1"/>
  <c r="Y260" i="2"/>
  <c r="W260" i="2" s="1"/>
  <c r="Y259" i="2"/>
  <c r="T259" i="2" s="1"/>
  <c r="Y258" i="2"/>
  <c r="Y257" i="2"/>
  <c r="T257" i="2" s="1"/>
  <c r="Y256" i="2"/>
  <c r="W256" i="2" s="1"/>
  <c r="Y255" i="2"/>
  <c r="T255" i="2" s="1"/>
  <c r="Y254" i="2"/>
  <c r="Y253" i="2"/>
  <c r="T253" i="2" s="1"/>
  <c r="Y252" i="2"/>
  <c r="W252" i="2" s="1"/>
  <c r="Y251" i="2"/>
  <c r="W251" i="2" s="1"/>
  <c r="Y246" i="2"/>
  <c r="W246" i="2" s="1"/>
  <c r="Y245" i="2"/>
  <c r="Y244" i="2"/>
  <c r="W244" i="2" s="1"/>
  <c r="Y242" i="2"/>
  <c r="T242" i="2" s="1"/>
  <c r="Y241" i="2"/>
  <c r="W241" i="2" s="1"/>
  <c r="Y239" i="2"/>
  <c r="Y238" i="2"/>
  <c r="W238" i="2" s="1"/>
  <c r="Y236" i="2"/>
  <c r="T236" i="2" s="1"/>
  <c r="Y231" i="2"/>
  <c r="T231" i="2" s="1"/>
  <c r="Y230" i="2"/>
  <c r="T230" i="2" s="1"/>
  <c r="Y220" i="2"/>
  <c r="W220" i="2" s="1"/>
  <c r="Y219" i="2"/>
  <c r="W219" i="2" s="1"/>
  <c r="Y217" i="2"/>
  <c r="Y216" i="2"/>
  <c r="T216" i="2" s="1"/>
  <c r="Y215" i="2"/>
  <c r="W215" i="2" s="1"/>
  <c r="Y214" i="2"/>
  <c r="W214" i="2" s="1"/>
  <c r="Y213" i="2"/>
  <c r="W213" i="2" s="1"/>
  <c r="Y212" i="2"/>
  <c r="W212" i="2" s="1"/>
  <c r="Y211" i="2"/>
  <c r="T211" i="2" s="1"/>
  <c r="Y210" i="2"/>
  <c r="W210" i="2" s="1"/>
  <c r="Y208" i="2"/>
  <c r="T208" i="2" s="1"/>
  <c r="Y206" i="2"/>
  <c r="W206" i="2" s="1"/>
  <c r="Y205" i="2"/>
  <c r="T205" i="2" s="1"/>
  <c r="Y203" i="2"/>
  <c r="Y202" i="2"/>
  <c r="W202" i="2" s="1"/>
  <c r="Y200" i="2"/>
  <c r="T200" i="2" s="1"/>
  <c r="Y199" i="2"/>
  <c r="W199" i="2" s="1"/>
  <c r="Y198" i="2"/>
  <c r="W198" i="2" s="1"/>
  <c r="Y197" i="2"/>
  <c r="W197" i="2" s="1"/>
  <c r="Y194" i="2"/>
  <c r="W194" i="2" s="1"/>
  <c r="Y192" i="2"/>
  <c r="W192" i="2" s="1"/>
  <c r="Y191" i="2"/>
  <c r="T191" i="2" s="1"/>
  <c r="Y190" i="2"/>
  <c r="W190" i="2" s="1"/>
  <c r="Y189" i="2"/>
  <c r="W189" i="2" s="1"/>
  <c r="Y188" i="2"/>
  <c r="W188" i="2" s="1"/>
  <c r="Y187" i="2"/>
  <c r="T187" i="2" s="1"/>
  <c r="Y185" i="2"/>
  <c r="W185" i="2" s="1"/>
  <c r="Y178" i="2"/>
  <c r="T178" i="2" s="1"/>
  <c r="Y174" i="2"/>
  <c r="W174" i="2" s="1"/>
  <c r="Y171" i="2"/>
  <c r="Y167" i="2"/>
  <c r="W167" i="2" s="1"/>
  <c r="Y166" i="2"/>
  <c r="W166" i="2" s="1"/>
  <c r="Y165" i="2"/>
  <c r="W165" i="2" s="1"/>
  <c r="Y163" i="2"/>
  <c r="W163" i="2" s="1"/>
  <c r="Y162" i="2"/>
  <c r="T162" i="2" s="1"/>
  <c r="Y161" i="2"/>
  <c r="W161" i="2" s="1"/>
  <c r="Y160" i="2"/>
  <c r="T160" i="2" s="1"/>
  <c r="Y159" i="2"/>
  <c r="W159" i="2" s="1"/>
  <c r="Y158" i="2"/>
  <c r="T158" i="2" s="1"/>
  <c r="Y157" i="2"/>
  <c r="W157" i="2" s="1"/>
  <c r="Y152" i="2"/>
  <c r="W152" i="2" s="1"/>
  <c r="Y151" i="2"/>
  <c r="T151" i="2" s="1"/>
  <c r="Y148" i="2"/>
  <c r="T148" i="2" s="1"/>
  <c r="Y147" i="2"/>
  <c r="T147" i="2" s="1"/>
  <c r="Y145" i="2"/>
  <c r="W145" i="2" s="1"/>
  <c r="Y142" i="2"/>
  <c r="W142" i="2" s="1"/>
  <c r="Y136" i="2"/>
  <c r="W136" i="2" s="1"/>
  <c r="Y135" i="2"/>
  <c r="T135" i="2" s="1"/>
  <c r="Y134" i="2"/>
  <c r="W134" i="2" s="1"/>
  <c r="Y133" i="2"/>
  <c r="T133" i="2" s="1"/>
  <c r="Y131" i="2"/>
  <c r="T131" i="2" s="1"/>
  <c r="Y125" i="2"/>
  <c r="T125" i="2" s="1"/>
  <c r="Y123" i="2"/>
  <c r="T123" i="2" s="1"/>
  <c r="Y119" i="2"/>
  <c r="W119" i="2" s="1"/>
  <c r="Y117" i="2"/>
  <c r="W117" i="2" s="1"/>
  <c r="Y115" i="2"/>
  <c r="T115" i="2" s="1"/>
  <c r="Y109" i="2"/>
  <c r="T107" i="2"/>
  <c r="Y106" i="2"/>
  <c r="W106" i="2" s="1"/>
  <c r="Y105" i="2"/>
  <c r="T105" i="2" s="1"/>
  <c r="Y104" i="2"/>
  <c r="W104" i="2" s="1"/>
  <c r="Y103" i="2"/>
  <c r="T103" i="2" s="1"/>
  <c r="Y102" i="2"/>
  <c r="W102" i="2" s="1"/>
  <c r="Y99" i="2"/>
  <c r="T99" i="2" s="1"/>
  <c r="Y98" i="2"/>
  <c r="W98" i="2" s="1"/>
  <c r="Y94" i="2"/>
  <c r="W94" i="2" s="1"/>
  <c r="Y93" i="2"/>
  <c r="T93" i="2" s="1"/>
  <c r="Y90" i="2"/>
  <c r="W90" i="2" s="1"/>
  <c r="Y89" i="2"/>
  <c r="W89" i="2" s="1"/>
  <c r="Y88" i="2"/>
  <c r="T88" i="2" s="1"/>
  <c r="Y87" i="2"/>
  <c r="W87" i="2" s="1"/>
  <c r="Y86" i="2"/>
  <c r="T86" i="2" s="1"/>
  <c r="Y85" i="2"/>
  <c r="W85" i="2" s="1"/>
  <c r="Y84" i="2"/>
  <c r="T84" i="2" s="1"/>
  <c r="Y83" i="2"/>
  <c r="T83" i="2" s="1"/>
  <c r="Y81" i="2"/>
  <c r="T81" i="2" s="1"/>
  <c r="Y79" i="2"/>
  <c r="Y76" i="2"/>
  <c r="W76" i="2" s="1"/>
  <c r="Y75" i="2"/>
  <c r="Y74" i="2"/>
  <c r="W74" i="2" s="1"/>
  <c r="Y73" i="2"/>
  <c r="T73" i="2" s="1"/>
  <c r="Y72" i="2"/>
  <c r="T72" i="2" s="1"/>
  <c r="Y71" i="2"/>
  <c r="T71" i="2" s="1"/>
  <c r="Y70" i="2"/>
  <c r="W70" i="2" s="1"/>
  <c r="Y69" i="2"/>
  <c r="W69" i="2" s="1"/>
  <c r="Y68" i="2"/>
  <c r="T68" i="2" s="1"/>
  <c r="Y67" i="2"/>
  <c r="W67" i="2" s="1"/>
  <c r="Y65" i="2"/>
  <c r="T65" i="2" s="1"/>
  <c r="Y64" i="2"/>
  <c r="T64" i="2" s="1"/>
  <c r="Y63" i="2"/>
  <c r="Y62" i="2"/>
  <c r="W62" i="2" s="1"/>
  <c r="Y61" i="2"/>
  <c r="T61" i="2" s="1"/>
  <c r="Y58" i="2"/>
  <c r="W58" i="2" s="1"/>
  <c r="Y57" i="2"/>
  <c r="T57" i="2" s="1"/>
  <c r="Y56" i="2"/>
  <c r="T56" i="2" s="1"/>
  <c r="Y55" i="2"/>
  <c r="T55" i="2" s="1"/>
  <c r="Y53" i="2"/>
  <c r="T53" i="2" s="1"/>
  <c r="Y52" i="2"/>
  <c r="W52" i="2" s="1"/>
  <c r="Y51" i="2"/>
  <c r="T51" i="2" s="1"/>
  <c r="S47" i="2"/>
  <c r="Y44" i="2"/>
  <c r="T44" i="2" s="1"/>
  <c r="Y43" i="2"/>
  <c r="W43" i="2" s="1"/>
  <c r="Y42" i="2"/>
  <c r="W42" i="2" s="1"/>
  <c r="Y37" i="2"/>
  <c r="W37" i="2" s="1"/>
  <c r="Y30" i="2"/>
  <c r="W30" i="2" s="1"/>
  <c r="Y29" i="2"/>
  <c r="T29" i="2" s="1"/>
  <c r="Y28" i="2"/>
  <c r="W28" i="2" s="1"/>
  <c r="Y27" i="2"/>
  <c r="T27" i="2" s="1"/>
  <c r="Y15" i="2"/>
  <c r="Y14" i="2"/>
  <c r="W14" i="2" s="1"/>
  <c r="Y13" i="2"/>
  <c r="W13" i="2" s="1"/>
  <c r="Y12" i="2"/>
  <c r="W12" i="2" s="1"/>
  <c r="Y11" i="2"/>
  <c r="T11" i="2" s="1"/>
  <c r="Y9" i="2"/>
  <c r="W9" i="2" s="1"/>
  <c r="Q418" i="2"/>
  <c r="Q417" i="2"/>
  <c r="Q416" i="2"/>
  <c r="Q415" i="2"/>
  <c r="Q414" i="2"/>
  <c r="Q413" i="2"/>
  <c r="Q411" i="2"/>
  <c r="N408" i="2"/>
  <c r="K408" i="2"/>
  <c r="Q406" i="2"/>
  <c r="Q405" i="2"/>
  <c r="L405" i="2" s="1"/>
  <c r="Q404" i="2"/>
  <c r="L404" i="2" s="1"/>
  <c r="Q398" i="2"/>
  <c r="Q399" i="2"/>
  <c r="O399" i="2" s="1"/>
  <c r="Q397" i="2"/>
  <c r="Q395" i="2"/>
  <c r="Q394" i="2"/>
  <c r="O394" i="2" s="1"/>
  <c r="Q393" i="2"/>
  <c r="Q391" i="2"/>
  <c r="Q390" i="2"/>
  <c r="Q384" i="2"/>
  <c r="Q383" i="2"/>
  <c r="Q381" i="2"/>
  <c r="Q382" i="2"/>
  <c r="Q379" i="2"/>
  <c r="Q378" i="2"/>
  <c r="Q377" i="2"/>
  <c r="Q376" i="2"/>
  <c r="O376" i="2" s="1"/>
  <c r="Q375" i="2"/>
  <c r="Q374" i="2"/>
  <c r="Q373" i="2"/>
  <c r="Q372" i="2"/>
  <c r="Q368" i="2"/>
  <c r="Q367" i="2"/>
  <c r="Q366" i="2"/>
  <c r="O366" i="2" s="1"/>
  <c r="Q365" i="2"/>
  <c r="Q363" i="2"/>
  <c r="Q362" i="2"/>
  <c r="Q361" i="2"/>
  <c r="Q360" i="2"/>
  <c r="Q355" i="2"/>
  <c r="Q354" i="2"/>
  <c r="Q353" i="2"/>
  <c r="Q352" i="2"/>
  <c r="Q297" i="2"/>
  <c r="Q296" i="2"/>
  <c r="Q347" i="2"/>
  <c r="Q346" i="2"/>
  <c r="Q341" i="2"/>
  <c r="Q340" i="2"/>
  <c r="Q339" i="2"/>
  <c r="Q331" i="2"/>
  <c r="Q329" i="2"/>
  <c r="Q328" i="2"/>
  <c r="Q327" i="2"/>
  <c r="Q324" i="2"/>
  <c r="Q277" i="2"/>
  <c r="Q276" i="2"/>
  <c r="Q270" i="2"/>
  <c r="Q271" i="2"/>
  <c r="Q268" i="2"/>
  <c r="Q267" i="2"/>
  <c r="Q265" i="2"/>
  <c r="Q264" i="2"/>
  <c r="Q262" i="2"/>
  <c r="Q261" i="2"/>
  <c r="Q260" i="2"/>
  <c r="Q259" i="2"/>
  <c r="Q258" i="2"/>
  <c r="Q257" i="2"/>
  <c r="Q256" i="2"/>
  <c r="Q255" i="2"/>
  <c r="Q254" i="2"/>
  <c r="Q253" i="2"/>
  <c r="Q252" i="2"/>
  <c r="Q251" i="2"/>
  <c r="Q246" i="2"/>
  <c r="Q245" i="2"/>
  <c r="Q244" i="2"/>
  <c r="Q242" i="2"/>
  <c r="Q241" i="2"/>
  <c r="Q239" i="2"/>
  <c r="Q238" i="2"/>
  <c r="Q236" i="2"/>
  <c r="Q231" i="2"/>
  <c r="Q230" i="2"/>
  <c r="Q220" i="2"/>
  <c r="Q219" i="2"/>
  <c r="Q217" i="2"/>
  <c r="Q216" i="2"/>
  <c r="Q215" i="2"/>
  <c r="Q214" i="2"/>
  <c r="Q213" i="2"/>
  <c r="Q212" i="2"/>
  <c r="Q211" i="2"/>
  <c r="Q210" i="2"/>
  <c r="Q208" i="2"/>
  <c r="Q206" i="2"/>
  <c r="Q205" i="2"/>
  <c r="Q203" i="2"/>
  <c r="Q202" i="2"/>
  <c r="Q200" i="2"/>
  <c r="Q199" i="2"/>
  <c r="Q198" i="2"/>
  <c r="Q197" i="2"/>
  <c r="Q194" i="2"/>
  <c r="Q192" i="2"/>
  <c r="Q191" i="2"/>
  <c r="Q190" i="2"/>
  <c r="Q189" i="2"/>
  <c r="Q188" i="2"/>
  <c r="Q187" i="2"/>
  <c r="Q185" i="2"/>
  <c r="N180" i="2"/>
  <c r="K180" i="2"/>
  <c r="Q178" i="2"/>
  <c r="Q174" i="2"/>
  <c r="Q171" i="2"/>
  <c r="Q167" i="2"/>
  <c r="L167" i="2" s="1"/>
  <c r="Q166" i="2"/>
  <c r="Q165" i="2"/>
  <c r="L165" i="2" s="1"/>
  <c r="Q163" i="2"/>
  <c r="O163" i="2" s="1"/>
  <c r="Q162" i="2"/>
  <c r="O162" i="2" s="1"/>
  <c r="Q161" i="2"/>
  <c r="Q160" i="2"/>
  <c r="O160" i="2" s="1"/>
  <c r="Q159" i="2"/>
  <c r="Q158" i="2"/>
  <c r="L158" i="2" s="1"/>
  <c r="Q157" i="2"/>
  <c r="Q152" i="2"/>
  <c r="Q151" i="2"/>
  <c r="Q148" i="2"/>
  <c r="Q147" i="2"/>
  <c r="Q145" i="2"/>
  <c r="Q142" i="2"/>
  <c r="O142" i="2" s="1"/>
  <c r="Q136" i="2"/>
  <c r="Q135" i="2"/>
  <c r="Q134" i="2"/>
  <c r="Q133" i="2"/>
  <c r="Q131" i="2"/>
  <c r="N127" i="2"/>
  <c r="K127" i="2"/>
  <c r="Q125" i="2"/>
  <c r="Q123" i="2"/>
  <c r="Q119" i="2"/>
  <c r="Q117" i="2"/>
  <c r="Q115" i="2"/>
  <c r="Q109" i="2"/>
  <c r="Q107" i="2"/>
  <c r="Q106" i="2"/>
  <c r="Q105" i="2"/>
  <c r="Q104" i="2"/>
  <c r="Q103" i="2"/>
  <c r="Q102" i="2"/>
  <c r="O102" i="2" s="1"/>
  <c r="Q99" i="2"/>
  <c r="L99" i="2" s="1"/>
  <c r="Q98" i="2"/>
  <c r="Q94" i="2"/>
  <c r="Q93" i="2"/>
  <c r="Q90" i="2"/>
  <c r="Q89" i="2"/>
  <c r="Q88" i="2"/>
  <c r="Q87" i="2"/>
  <c r="Q86" i="2"/>
  <c r="Q85" i="2"/>
  <c r="Q84" i="2"/>
  <c r="Q83" i="2"/>
  <c r="Q81" i="2"/>
  <c r="Q79" i="2"/>
  <c r="Q76" i="2"/>
  <c r="Q75" i="2"/>
  <c r="L75" i="2" s="1"/>
  <c r="Q74" i="2"/>
  <c r="O74" i="2" s="1"/>
  <c r="Q73" i="2"/>
  <c r="O73" i="2" s="1"/>
  <c r="Q72" i="2"/>
  <c r="O72" i="2" s="1"/>
  <c r="Q71" i="2"/>
  <c r="O71" i="2" s="1"/>
  <c r="Q70" i="2"/>
  <c r="Q69" i="2"/>
  <c r="Q68" i="2"/>
  <c r="L68" i="2" s="1"/>
  <c r="Q67" i="2"/>
  <c r="Q65" i="2"/>
  <c r="L65" i="2" s="1"/>
  <c r="Q64" i="2"/>
  <c r="Q63" i="2"/>
  <c r="L63" i="2" s="1"/>
  <c r="Q62" i="2"/>
  <c r="O62" i="2" s="1"/>
  <c r="Q61" i="2"/>
  <c r="Q58" i="2"/>
  <c r="Q57" i="2"/>
  <c r="L57" i="2" s="1"/>
  <c r="Q56" i="2"/>
  <c r="Q55" i="2"/>
  <c r="Q53" i="2"/>
  <c r="Q52" i="2"/>
  <c r="Q51" i="2"/>
  <c r="L51" i="2" s="1"/>
  <c r="Q44" i="2"/>
  <c r="Q43" i="2"/>
  <c r="Q42" i="2"/>
  <c r="Q37" i="2"/>
  <c r="Q30" i="2"/>
  <c r="Q29" i="2"/>
  <c r="Q28" i="2"/>
  <c r="Q27" i="2"/>
  <c r="S23" i="2"/>
  <c r="Q15" i="2"/>
  <c r="Q14" i="2"/>
  <c r="Q13" i="2"/>
  <c r="Q12" i="2"/>
  <c r="Q11" i="2"/>
  <c r="Q9" i="2"/>
  <c r="L107" i="2" l="1"/>
  <c r="O107" i="2"/>
  <c r="O133" i="2"/>
  <c r="L133" i="2"/>
  <c r="O136" i="2"/>
  <c r="L136" i="2"/>
  <c r="O145" i="2"/>
  <c r="L145" i="2"/>
  <c r="L171" i="2"/>
  <c r="O171" i="2"/>
  <c r="L85" i="2"/>
  <c r="O85" i="2"/>
  <c r="O131" i="2"/>
  <c r="L131" i="2"/>
  <c r="L147" i="2"/>
  <c r="O147" i="2"/>
  <c r="O161" i="2"/>
  <c r="L161" i="2"/>
  <c r="L174" i="2"/>
  <c r="O174" i="2"/>
  <c r="L86" i="2"/>
  <c r="O86" i="2"/>
  <c r="L148" i="2"/>
  <c r="O148" i="2"/>
  <c r="O178" i="2"/>
  <c r="L178" i="2"/>
  <c r="O152" i="2"/>
  <c r="L152" i="2"/>
  <c r="O135" i="2"/>
  <c r="L135" i="2"/>
  <c r="L117" i="2"/>
  <c r="O117" i="2"/>
  <c r="L104" i="2"/>
  <c r="O104" i="2"/>
  <c r="L103" i="2"/>
  <c r="O103" i="2"/>
  <c r="O105" i="2"/>
  <c r="L105" i="2"/>
  <c r="W109" i="2"/>
  <c r="T109" i="2"/>
  <c r="O69" i="2"/>
  <c r="L69" i="2"/>
  <c r="L61" i="2"/>
  <c r="O61" i="2"/>
  <c r="L70" i="2"/>
  <c r="O70" i="2"/>
  <c r="O67" i="2"/>
  <c r="L67" i="2"/>
  <c r="L76" i="2"/>
  <c r="O76" i="2"/>
  <c r="N422" i="2"/>
  <c r="K422" i="2"/>
  <c r="W267" i="2"/>
  <c r="Q333" i="2"/>
  <c r="T411" i="2"/>
  <c r="W77" i="2"/>
  <c r="W253" i="2"/>
  <c r="T91" i="2"/>
  <c r="L71" i="2"/>
  <c r="T384" i="2"/>
  <c r="Q299" i="2"/>
  <c r="T261" i="2"/>
  <c r="T161" i="2"/>
  <c r="T90" i="2"/>
  <c r="T98" i="2"/>
  <c r="O63" i="2"/>
  <c r="Q47" i="2"/>
  <c r="Q127" i="2"/>
  <c r="O127" i="2" s="1"/>
  <c r="O51" i="2"/>
  <c r="O68" i="2"/>
  <c r="T202" i="2"/>
  <c r="W99" i="2"/>
  <c r="W56" i="2"/>
  <c r="T416" i="2"/>
  <c r="T375" i="2"/>
  <c r="W379" i="2"/>
  <c r="W391" i="2"/>
  <c r="W296" i="2"/>
  <c r="W339" i="2"/>
  <c r="W324" i="2"/>
  <c r="W257" i="2"/>
  <c r="T244" i="2"/>
  <c r="W191" i="2"/>
  <c r="T220" i="2"/>
  <c r="T189" i="2"/>
  <c r="W211" i="2"/>
  <c r="W216" i="2"/>
  <c r="T190" i="2"/>
  <c r="T212" i="2"/>
  <c r="W205" i="2"/>
  <c r="T192" i="2"/>
  <c r="W158" i="2"/>
  <c r="T157" i="2"/>
  <c r="W162" i="2"/>
  <c r="W178" i="2"/>
  <c r="W148" i="2"/>
  <c r="W133" i="2"/>
  <c r="T134" i="2"/>
  <c r="W57" i="2"/>
  <c r="T67" i="2"/>
  <c r="W73" i="2"/>
  <c r="W115" i="2"/>
  <c r="T74" i="2"/>
  <c r="W68" i="2"/>
  <c r="W84" i="2"/>
  <c r="W105" i="2"/>
  <c r="L160" i="2"/>
  <c r="T13" i="2"/>
  <c r="T213" i="2"/>
  <c r="T355" i="2"/>
  <c r="O165" i="2"/>
  <c r="Q180" i="2"/>
  <c r="O180" i="2" s="1"/>
  <c r="Y47" i="2"/>
  <c r="W47" i="2" s="1"/>
  <c r="W81" i="2"/>
  <c r="T102" i="2"/>
  <c r="W107" i="2"/>
  <c r="T199" i="2"/>
  <c r="W231" i="2"/>
  <c r="T246" i="2"/>
  <c r="W264" i="2"/>
  <c r="T270" i="2"/>
  <c r="W327" i="2"/>
  <c r="T363" i="2"/>
  <c r="L73" i="2"/>
  <c r="T9" i="2"/>
  <c r="W71" i="2"/>
  <c r="W103" i="2"/>
  <c r="W125" i="2"/>
  <c r="T194" i="2"/>
  <c r="T241" i="2"/>
  <c r="W259" i="2"/>
  <c r="W340" i="2"/>
  <c r="T352" i="2"/>
  <c r="T360" i="2"/>
  <c r="W381" i="2"/>
  <c r="L162" i="2"/>
  <c r="O158" i="2"/>
  <c r="W11" i="2"/>
  <c r="T43" i="2"/>
  <c r="W53" i="2"/>
  <c r="T197" i="2"/>
  <c r="W208" i="2"/>
  <c r="W255" i="2"/>
  <c r="W276" i="2"/>
  <c r="W353" i="2"/>
  <c r="T367" i="2"/>
  <c r="T373" i="2"/>
  <c r="W394" i="2"/>
  <c r="T418" i="2"/>
  <c r="Q34" i="2"/>
  <c r="L163" i="2"/>
  <c r="Q273" i="2"/>
  <c r="Q349" i="2"/>
  <c r="W27" i="2"/>
  <c r="W44" i="2"/>
  <c r="W83" i="2"/>
  <c r="W86" i="2"/>
  <c r="T136" i="2"/>
  <c r="W151" i="2"/>
  <c r="T165" i="2"/>
  <c r="W187" i="2"/>
  <c r="T277" i="2"/>
  <c r="T414" i="2"/>
  <c r="O159" i="2"/>
  <c r="L159" i="2"/>
  <c r="W75" i="2"/>
  <c r="T75" i="2"/>
  <c r="T171" i="2"/>
  <c r="W171" i="2"/>
  <c r="W347" i="2"/>
  <c r="T347" i="2"/>
  <c r="W397" i="2"/>
  <c r="T397" i="2"/>
  <c r="O65" i="2"/>
  <c r="W72" i="2"/>
  <c r="T94" i="2"/>
  <c r="T119" i="2"/>
  <c r="W160" i="2"/>
  <c r="T203" i="2"/>
  <c r="W203" i="2"/>
  <c r="W365" i="2"/>
  <c r="T365" i="2"/>
  <c r="W254" i="2"/>
  <c r="T254" i="2"/>
  <c r="T329" i="2"/>
  <c r="W329" i="2"/>
  <c r="T368" i="2"/>
  <c r="W368" i="2"/>
  <c r="L62" i="2"/>
  <c r="W393" i="2"/>
  <c r="T393" i="2"/>
  <c r="T417" i="2"/>
  <c r="W417" i="2"/>
  <c r="W29" i="2"/>
  <c r="T245" i="2"/>
  <c r="W245" i="2"/>
  <c r="T362" i="2"/>
  <c r="O56" i="2"/>
  <c r="L56" i="2"/>
  <c r="T63" i="2"/>
  <c r="W63" i="2"/>
  <c r="T377" i="2"/>
  <c r="W377" i="2"/>
  <c r="T413" i="2"/>
  <c r="W413" i="2"/>
  <c r="O167" i="2"/>
  <c r="Q408" i="2"/>
  <c r="L408" i="2" s="1"/>
  <c r="T15" i="2"/>
  <c r="W15" i="2"/>
  <c r="W64" i="2"/>
  <c r="W79" i="2"/>
  <c r="T79" i="2"/>
  <c r="T142" i="2"/>
  <c r="W217" i="2"/>
  <c r="T217" i="2"/>
  <c r="W239" i="2"/>
  <c r="T239" i="2"/>
  <c r="W258" i="2"/>
  <c r="T258" i="2"/>
  <c r="T374" i="2"/>
  <c r="W374" i="2"/>
  <c r="W406" i="2"/>
  <c r="T406" i="2"/>
  <c r="T28" i="2"/>
  <c r="W88" i="2"/>
  <c r="W93" i="2"/>
  <c r="T104" i="2"/>
  <c r="W123" i="2"/>
  <c r="W131" i="2"/>
  <c r="W135" i="2"/>
  <c r="W147" i="2"/>
  <c r="T159" i="2"/>
  <c r="T163" i="2"/>
  <c r="T210" i="2"/>
  <c r="W230" i="2"/>
  <c r="T354" i="2"/>
  <c r="W361" i="2"/>
  <c r="O57" i="2"/>
  <c r="O99" i="2"/>
  <c r="L102" i="2"/>
  <c r="W55" i="2"/>
  <c r="W65" i="2"/>
  <c r="W200" i="2"/>
  <c r="T215" i="2"/>
  <c r="T219" i="2"/>
  <c r="W236" i="2"/>
  <c r="W242" i="2"/>
  <c r="T256" i="2"/>
  <c r="T260" i="2"/>
  <c r="W372" i="2"/>
  <c r="T390" i="2"/>
  <c r="T395" i="2"/>
  <c r="W415" i="2"/>
  <c r="T42" i="2"/>
  <c r="T62" i="2"/>
  <c r="T76" i="2"/>
  <c r="T89" i="2"/>
  <c r="T106" i="2"/>
  <c r="T145" i="2"/>
  <c r="T214" i="2"/>
  <c r="T238" i="2"/>
  <c r="T252" i="2"/>
  <c r="T297" i="2"/>
  <c r="T398" i="2"/>
  <c r="T405" i="2"/>
  <c r="T14" i="2"/>
  <c r="T37" i="2"/>
  <c r="T70" i="2"/>
  <c r="T166" i="2"/>
  <c r="T174" i="2"/>
  <c r="T188" i="2"/>
  <c r="T265" i="2"/>
  <c r="T271" i="2"/>
  <c r="T328" i="2"/>
  <c r="T376" i="2"/>
  <c r="T382" i="2"/>
  <c r="T12" i="2"/>
  <c r="T30" i="2"/>
  <c r="W51" i="2"/>
  <c r="T58" i="2"/>
  <c r="T85" i="2"/>
  <c r="T87" i="2"/>
  <c r="T117" i="2"/>
  <c r="T152" i="2"/>
  <c r="T198" i="2"/>
  <c r="T251" i="2"/>
  <c r="T346" i="2"/>
  <c r="T366" i="2"/>
  <c r="T399" i="2"/>
  <c r="T404" i="2"/>
  <c r="T52" i="2"/>
  <c r="W61" i="2"/>
  <c r="T69" i="2"/>
  <c r="T167" i="2"/>
  <c r="T185" i="2"/>
  <c r="T206" i="2"/>
  <c r="T262" i="2"/>
  <c r="T268" i="2"/>
  <c r="T331" i="2"/>
  <c r="T341" i="2"/>
  <c r="T378" i="2"/>
  <c r="T383" i="2"/>
  <c r="O166" i="2"/>
  <c r="L166" i="2"/>
  <c r="L74" i="2"/>
  <c r="Q248" i="2"/>
  <c r="Q279" i="2"/>
  <c r="Q343" i="2"/>
  <c r="Q23" i="2"/>
  <c r="O58" i="2"/>
  <c r="L58" i="2"/>
  <c r="O134" i="2"/>
  <c r="L134" i="2"/>
  <c r="Q39" i="2"/>
  <c r="O75" i="2"/>
  <c r="Q357" i="2"/>
  <c r="Q420" i="2"/>
  <c r="L72" i="2"/>
  <c r="O157" i="2"/>
  <c r="L157" i="2"/>
  <c r="Q233" i="2"/>
  <c r="L180" i="2" l="1"/>
  <c r="L127" i="2"/>
  <c r="T47" i="2"/>
  <c r="O408" i="2"/>
  <c r="Q422" i="2"/>
  <c r="L422" i="2" s="1"/>
  <c r="I208" i="2"/>
  <c r="D208" i="2" s="1"/>
  <c r="I167" i="2"/>
  <c r="D167" i="2" s="1"/>
  <c r="O422" i="2" l="1"/>
  <c r="G208" i="2"/>
  <c r="G167" i="2"/>
  <c r="I362" i="2"/>
  <c r="G362" i="2" s="1"/>
  <c r="I117" i="2"/>
  <c r="D117" i="2" s="1"/>
  <c r="I119" i="2"/>
  <c r="D119" i="2" s="1"/>
  <c r="F248" i="2"/>
  <c r="V248" i="2" s="1"/>
  <c r="C248" i="2"/>
  <c r="S248" i="2" s="1"/>
  <c r="C180" i="2"/>
  <c r="S180" i="2" s="1"/>
  <c r="C233" i="2"/>
  <c r="S233" i="2" s="1"/>
  <c r="F233" i="2"/>
  <c r="V233" i="2" s="1"/>
  <c r="F279" i="2"/>
  <c r="V279" i="2" s="1"/>
  <c r="C279" i="2"/>
  <c r="S279" i="2" s="1"/>
  <c r="I277" i="2"/>
  <c r="D277" i="2" s="1"/>
  <c r="F273" i="2"/>
  <c r="V273" i="2" s="1"/>
  <c r="C273" i="2"/>
  <c r="S273" i="2" s="1"/>
  <c r="I268" i="2"/>
  <c r="G268" i="2" s="1"/>
  <c r="I267" i="2"/>
  <c r="D267" i="2" s="1"/>
  <c r="F180" i="2"/>
  <c r="V180" i="2" s="1"/>
  <c r="F127" i="2"/>
  <c r="C127" i="2"/>
  <c r="F299" i="2"/>
  <c r="C299" i="2"/>
  <c r="I123" i="2"/>
  <c r="G123" i="2" s="1"/>
  <c r="F357" i="2"/>
  <c r="V357" i="2" s="1"/>
  <c r="C357" i="2"/>
  <c r="S357" i="2" s="1"/>
  <c r="F408" i="2"/>
  <c r="V408" i="2" s="1"/>
  <c r="C408" i="2"/>
  <c r="F420" i="2"/>
  <c r="V420" i="2" s="1"/>
  <c r="C420" i="2"/>
  <c r="S420" i="2" s="1"/>
  <c r="I411" i="2"/>
  <c r="G411" i="2" s="1"/>
  <c r="I404" i="2"/>
  <c r="G404" i="2" s="1"/>
  <c r="I395" i="2"/>
  <c r="G395" i="2" s="1"/>
  <c r="I374" i="2"/>
  <c r="D374" i="2" s="1"/>
  <c r="I142" i="2"/>
  <c r="I147" i="2"/>
  <c r="F349" i="2"/>
  <c r="V349" i="2" s="1"/>
  <c r="C349" i="2"/>
  <c r="S349" i="2" s="1"/>
  <c r="V333" i="2"/>
  <c r="S333" i="2"/>
  <c r="I253" i="2"/>
  <c r="D253" i="2" s="1"/>
  <c r="I90" i="2"/>
  <c r="G90" i="2" s="1"/>
  <c r="V39" i="2"/>
  <c r="S39" i="2"/>
  <c r="F47" i="2"/>
  <c r="C47" i="2"/>
  <c r="F34" i="2"/>
  <c r="V34" i="2" s="1"/>
  <c r="C34" i="2"/>
  <c r="F23" i="2"/>
  <c r="I9" i="2"/>
  <c r="G9" i="2" s="1"/>
  <c r="I11" i="2"/>
  <c r="D11" i="2" s="1"/>
  <c r="I363" i="2"/>
  <c r="G363" i="2" s="1"/>
  <c r="I381" i="2"/>
  <c r="D381" i="2" s="1"/>
  <c r="I379" i="2"/>
  <c r="D379" i="2" s="1"/>
  <c r="I378" i="2"/>
  <c r="D378" i="2" s="1"/>
  <c r="I352" i="2"/>
  <c r="G352" i="2" s="1"/>
  <c r="I151" i="2"/>
  <c r="D151" i="2" s="1"/>
  <c r="I136" i="2"/>
  <c r="D136" i="2" s="1"/>
  <c r="I347" i="2"/>
  <c r="G347" i="2" s="1"/>
  <c r="I346" i="2"/>
  <c r="G346" i="2" s="1"/>
  <c r="I341" i="2"/>
  <c r="D341" i="2" s="1"/>
  <c r="I270" i="2"/>
  <c r="G270" i="2" s="1"/>
  <c r="I205" i="2"/>
  <c r="D205" i="2" s="1"/>
  <c r="I203" i="2"/>
  <c r="D203" i="2" s="1"/>
  <c r="I192" i="2"/>
  <c r="D192" i="2" s="1"/>
  <c r="I81" i="2"/>
  <c r="D81" i="2" s="1"/>
  <c r="I98" i="2"/>
  <c r="G98" i="2" s="1"/>
  <c r="G107" i="2"/>
  <c r="I76" i="2"/>
  <c r="D76" i="2" s="1"/>
  <c r="I75" i="2"/>
  <c r="D75" i="2" s="1"/>
  <c r="I71" i="2"/>
  <c r="G71" i="2" s="1"/>
  <c r="I56" i="2"/>
  <c r="D56" i="2" s="1"/>
  <c r="I53" i="2"/>
  <c r="G53" i="2" s="1"/>
  <c r="I52" i="2"/>
  <c r="G52" i="2" s="1"/>
  <c r="I63" i="2"/>
  <c r="I62" i="2"/>
  <c r="G62" i="2" s="1"/>
  <c r="I79" i="2"/>
  <c r="I391" i="2"/>
  <c r="D391" i="2" s="1"/>
  <c r="I367" i="2"/>
  <c r="G367" i="2" s="1"/>
  <c r="I217" i="2"/>
  <c r="G217" i="2" s="1"/>
  <c r="I131" i="2"/>
  <c r="D131" i="2" s="1"/>
  <c r="I368" i="2"/>
  <c r="G368" i="2" s="1"/>
  <c r="I339" i="2"/>
  <c r="D339" i="2" s="1"/>
  <c r="I324" i="2"/>
  <c r="G324" i="2" s="1"/>
  <c r="I271" i="2"/>
  <c r="D271" i="2" s="1"/>
  <c r="I258" i="2"/>
  <c r="G258" i="2" s="1"/>
  <c r="I246" i="2"/>
  <c r="D246" i="2" s="1"/>
  <c r="I220" i="2"/>
  <c r="G220" i="2" s="1"/>
  <c r="I178" i="2"/>
  <c r="G178" i="2" s="1"/>
  <c r="I174" i="2"/>
  <c r="D174" i="2" s="1"/>
  <c r="I171" i="2"/>
  <c r="D171" i="2" s="1"/>
  <c r="I86" i="2"/>
  <c r="G86" i="2" s="1"/>
  <c r="I44" i="2"/>
  <c r="D44" i="2" s="1"/>
  <c r="I43" i="2"/>
  <c r="G43" i="2" s="1"/>
  <c r="I42" i="2"/>
  <c r="I30" i="2"/>
  <c r="G30" i="2" s="1"/>
  <c r="I29" i="2"/>
  <c r="G29" i="2" s="1"/>
  <c r="I28" i="2"/>
  <c r="G28" i="2" s="1"/>
  <c r="I27" i="2"/>
  <c r="G27" i="2" s="1"/>
  <c r="I418" i="2"/>
  <c r="D418" i="2" s="1"/>
  <c r="I417" i="2"/>
  <c r="G417" i="2" s="1"/>
  <c r="I416" i="2"/>
  <c r="G416" i="2" s="1"/>
  <c r="I415" i="2"/>
  <c r="G415" i="2" s="1"/>
  <c r="I414" i="2"/>
  <c r="G414" i="2" s="1"/>
  <c r="I413" i="2"/>
  <c r="G413" i="2" s="1"/>
  <c r="I406" i="2"/>
  <c r="D406" i="2" s="1"/>
  <c r="I405" i="2"/>
  <c r="G405" i="2" s="1"/>
  <c r="I398" i="2"/>
  <c r="G398" i="2" s="1"/>
  <c r="I399" i="2"/>
  <c r="D399" i="2" s="1"/>
  <c r="I397" i="2"/>
  <c r="D397" i="2" s="1"/>
  <c r="I394" i="2"/>
  <c r="G394" i="2" s="1"/>
  <c r="I393" i="2"/>
  <c r="G393" i="2" s="1"/>
  <c r="I390" i="2"/>
  <c r="G390" i="2" s="1"/>
  <c r="I384" i="2"/>
  <c r="D384" i="2" s="1"/>
  <c r="I383" i="2"/>
  <c r="G383" i="2" s="1"/>
  <c r="I382" i="2"/>
  <c r="G382" i="2" s="1"/>
  <c r="I377" i="2"/>
  <c r="G377" i="2" s="1"/>
  <c r="I376" i="2"/>
  <c r="D376" i="2" s="1"/>
  <c r="I375" i="2"/>
  <c r="G375" i="2" s="1"/>
  <c r="I373" i="2"/>
  <c r="G373" i="2" s="1"/>
  <c r="I372" i="2"/>
  <c r="G372" i="2" s="1"/>
  <c r="I366" i="2"/>
  <c r="G366" i="2" s="1"/>
  <c r="I365" i="2"/>
  <c r="G365" i="2" s="1"/>
  <c r="I361" i="2"/>
  <c r="D361" i="2" s="1"/>
  <c r="I360" i="2"/>
  <c r="G360" i="2" s="1"/>
  <c r="I355" i="2"/>
  <c r="G355" i="2" s="1"/>
  <c r="I354" i="2"/>
  <c r="D354" i="2" s="1"/>
  <c r="I353" i="2"/>
  <c r="D353" i="2" s="1"/>
  <c r="I297" i="2"/>
  <c r="G297" i="2" s="1"/>
  <c r="I296" i="2"/>
  <c r="D296" i="2" s="1"/>
  <c r="I166" i="2"/>
  <c r="I165" i="2"/>
  <c r="D165" i="2" s="1"/>
  <c r="I163" i="2"/>
  <c r="I162" i="2"/>
  <c r="G162" i="2" s="1"/>
  <c r="I161" i="2"/>
  <c r="G161" i="2" s="1"/>
  <c r="I160" i="2"/>
  <c r="D160" i="2" s="1"/>
  <c r="I159" i="2"/>
  <c r="I158" i="2"/>
  <c r="G158" i="2" s="1"/>
  <c r="I157" i="2"/>
  <c r="G157" i="2" s="1"/>
  <c r="I152" i="2"/>
  <c r="G152" i="2" s="1"/>
  <c r="I148" i="2"/>
  <c r="I145" i="2"/>
  <c r="D145" i="2" s="1"/>
  <c r="I135" i="2"/>
  <c r="D135" i="2" s="1"/>
  <c r="I134" i="2"/>
  <c r="I133" i="2"/>
  <c r="I340" i="2"/>
  <c r="G340" i="2" s="1"/>
  <c r="I331" i="2"/>
  <c r="D331" i="2" s="1"/>
  <c r="I329" i="2"/>
  <c r="I328" i="2"/>
  <c r="D328" i="2" s="1"/>
  <c r="I327" i="2"/>
  <c r="G327" i="2" s="1"/>
  <c r="I265" i="2"/>
  <c r="G265" i="2" s="1"/>
  <c r="I264" i="2"/>
  <c r="G264" i="2" s="1"/>
  <c r="I262" i="2"/>
  <c r="G262" i="2" s="1"/>
  <c r="I260" i="2"/>
  <c r="D260" i="2" s="1"/>
  <c r="I261" i="2"/>
  <c r="D261" i="2" s="1"/>
  <c r="I259" i="2"/>
  <c r="D259" i="2" s="1"/>
  <c r="I257" i="2"/>
  <c r="D257" i="2" s="1"/>
  <c r="I255" i="2"/>
  <c r="G255" i="2" s="1"/>
  <c r="I256" i="2"/>
  <c r="G256" i="2" s="1"/>
  <c r="I254" i="2"/>
  <c r="D254" i="2" s="1"/>
  <c r="I252" i="2"/>
  <c r="D252" i="2" s="1"/>
  <c r="I251" i="2"/>
  <c r="G251" i="2" s="1"/>
  <c r="I245" i="2"/>
  <c r="D245" i="2" s="1"/>
  <c r="I244" i="2"/>
  <c r="D244" i="2" s="1"/>
  <c r="I242" i="2"/>
  <c r="D242" i="2" s="1"/>
  <c r="I241" i="2"/>
  <c r="G241" i="2" s="1"/>
  <c r="I239" i="2"/>
  <c r="D239" i="2" s="1"/>
  <c r="I238" i="2"/>
  <c r="D238" i="2" s="1"/>
  <c r="I236" i="2"/>
  <c r="G236" i="2" s="1"/>
  <c r="I231" i="2"/>
  <c r="D231" i="2" s="1"/>
  <c r="I230" i="2"/>
  <c r="D230" i="2" s="1"/>
  <c r="I219" i="2"/>
  <c r="D219" i="2" s="1"/>
  <c r="I216" i="2"/>
  <c r="G216" i="2" s="1"/>
  <c r="I215" i="2"/>
  <c r="D215" i="2" s="1"/>
  <c r="I214" i="2"/>
  <c r="G214" i="2" s="1"/>
  <c r="I213" i="2"/>
  <c r="D213" i="2" s="1"/>
  <c r="I212" i="2"/>
  <c r="G212" i="2" s="1"/>
  <c r="I211" i="2"/>
  <c r="D211" i="2" s="1"/>
  <c r="I210" i="2"/>
  <c r="D210" i="2" s="1"/>
  <c r="I206" i="2"/>
  <c r="D206" i="2" s="1"/>
  <c r="I198" i="2"/>
  <c r="G198" i="2" s="1"/>
  <c r="I194" i="2"/>
  <c r="G194" i="2" s="1"/>
  <c r="I191" i="2"/>
  <c r="G191" i="2" s="1"/>
  <c r="I190" i="2"/>
  <c r="G190" i="2" s="1"/>
  <c r="I189" i="2"/>
  <c r="G189" i="2" s="1"/>
  <c r="I188" i="2"/>
  <c r="D188" i="2" s="1"/>
  <c r="I187" i="2"/>
  <c r="D187" i="2" s="1"/>
  <c r="I185" i="2"/>
  <c r="D185" i="2" s="1"/>
  <c r="I125" i="2"/>
  <c r="G125" i="2" s="1"/>
  <c r="I115" i="2"/>
  <c r="D115" i="2" s="1"/>
  <c r="I109" i="2"/>
  <c r="G109" i="2" s="1"/>
  <c r="G105" i="2"/>
  <c r="G103" i="2"/>
  <c r="G102" i="2"/>
  <c r="I99" i="2"/>
  <c r="G99" i="2" s="1"/>
  <c r="I94" i="2"/>
  <c r="G94" i="2" s="1"/>
  <c r="I93" i="2"/>
  <c r="D93" i="2" s="1"/>
  <c r="I89" i="2"/>
  <c r="G89" i="2" s="1"/>
  <c r="I88" i="2"/>
  <c r="G88" i="2" s="1"/>
  <c r="I87" i="2"/>
  <c r="G87" i="2" s="1"/>
  <c r="I85" i="2"/>
  <c r="G85" i="2" s="1"/>
  <c r="I84" i="2"/>
  <c r="G84" i="2" s="1"/>
  <c r="I83" i="2"/>
  <c r="D83" i="2" s="1"/>
  <c r="I74" i="2"/>
  <c r="G74" i="2" s="1"/>
  <c r="I73" i="2"/>
  <c r="D73" i="2" s="1"/>
  <c r="I72" i="2"/>
  <c r="D72" i="2" s="1"/>
  <c r="I70" i="2"/>
  <c r="G70" i="2" s="1"/>
  <c r="I69" i="2"/>
  <c r="D69" i="2" s="1"/>
  <c r="I68" i="2"/>
  <c r="G68" i="2" s="1"/>
  <c r="I67" i="2"/>
  <c r="G67" i="2" s="1"/>
  <c r="I65" i="2"/>
  <c r="G65" i="2" s="1"/>
  <c r="I64" i="2"/>
  <c r="D64" i="2" s="1"/>
  <c r="I61" i="2"/>
  <c r="D61" i="2" s="1"/>
  <c r="I58" i="2"/>
  <c r="D58" i="2" s="1"/>
  <c r="I57" i="2"/>
  <c r="D57" i="2" s="1"/>
  <c r="I55" i="2"/>
  <c r="G55" i="2" s="1"/>
  <c r="I51" i="2"/>
  <c r="G51" i="2" s="1"/>
  <c r="I37" i="2"/>
  <c r="G37" i="2" s="1"/>
  <c r="I15" i="2"/>
  <c r="G15" i="2" s="1"/>
  <c r="I13" i="2"/>
  <c r="G13" i="2" s="1"/>
  <c r="I12" i="2"/>
  <c r="D12" i="2" s="1"/>
  <c r="I14" i="2"/>
  <c r="G14" i="2" s="1"/>
  <c r="I276" i="2"/>
  <c r="D276" i="2" s="1"/>
  <c r="I200" i="2"/>
  <c r="G200" i="2" s="1"/>
  <c r="I199" i="2"/>
  <c r="G199" i="2" s="1"/>
  <c r="I202" i="2"/>
  <c r="G202" i="2" s="1"/>
  <c r="I197" i="2"/>
  <c r="D197" i="2" s="1"/>
  <c r="G166" i="2" l="1"/>
  <c r="D166" i="2"/>
  <c r="G134" i="2"/>
  <c r="D134" i="2"/>
  <c r="G79" i="2"/>
  <c r="D79" i="2"/>
  <c r="V299" i="2"/>
  <c r="V321" i="2" s="1"/>
  <c r="F321" i="2"/>
  <c r="S299" i="2"/>
  <c r="S321" i="2" s="1"/>
  <c r="C321" i="2"/>
  <c r="S408" i="2"/>
  <c r="Y408" i="2" s="1"/>
  <c r="W408" i="2" s="1"/>
  <c r="S127" i="2"/>
  <c r="V127" i="2"/>
  <c r="V23" i="2"/>
  <c r="S34" i="2"/>
  <c r="Y333" i="2"/>
  <c r="T333" i="2" s="1"/>
  <c r="Y248" i="2"/>
  <c r="T248" i="2" s="1"/>
  <c r="Y420" i="2"/>
  <c r="W420" i="2" s="1"/>
  <c r="Y357" i="2"/>
  <c r="T357" i="2" s="1"/>
  <c r="Y349" i="2"/>
  <c r="W349" i="2" s="1"/>
  <c r="Y279" i="2"/>
  <c r="T279" i="2" s="1"/>
  <c r="Y273" i="2"/>
  <c r="W273" i="2" s="1"/>
  <c r="Y39" i="2"/>
  <c r="T39" i="2" s="1"/>
  <c r="Y233" i="2"/>
  <c r="W233" i="2" s="1"/>
  <c r="Y180" i="2"/>
  <c r="W180" i="2" s="1"/>
  <c r="I248" i="2"/>
  <c r="G248" i="2" s="1"/>
  <c r="D268" i="2"/>
  <c r="I299" i="2"/>
  <c r="G299" i="2" s="1"/>
  <c r="G115" i="2"/>
  <c r="G136" i="2"/>
  <c r="I34" i="2"/>
  <c r="D34" i="2" s="1"/>
  <c r="G242" i="2"/>
  <c r="I357" i="2"/>
  <c r="G357" i="2" s="1"/>
  <c r="G75" i="2"/>
  <c r="D347" i="2"/>
  <c r="G187" i="2"/>
  <c r="G239" i="2"/>
  <c r="G261" i="2"/>
  <c r="G219" i="2"/>
  <c r="D178" i="2"/>
  <c r="D372" i="2"/>
  <c r="G418" i="2"/>
  <c r="G174" i="2"/>
  <c r="D258" i="2"/>
  <c r="D368" i="2"/>
  <c r="G160" i="2"/>
  <c r="D405" i="2"/>
  <c r="D152" i="2"/>
  <c r="G230" i="2"/>
  <c r="D382" i="2"/>
  <c r="G399" i="2"/>
  <c r="G391" i="2"/>
  <c r="I408" i="2"/>
  <c r="D408" i="2" s="1"/>
  <c r="D29" i="2"/>
  <c r="D367" i="2"/>
  <c r="G381" i="2"/>
  <c r="G165" i="2"/>
  <c r="G353" i="2"/>
  <c r="G376" i="2"/>
  <c r="G81" i="2"/>
  <c r="I23" i="2"/>
  <c r="D415" i="2"/>
  <c r="D84" i="2"/>
  <c r="G354" i="2"/>
  <c r="D360" i="2"/>
  <c r="D162" i="2"/>
  <c r="D14" i="2"/>
  <c r="G69" i="2"/>
  <c r="D43" i="2"/>
  <c r="G379" i="2"/>
  <c r="I333" i="2"/>
  <c r="G333" i="2" s="1"/>
  <c r="G267" i="2"/>
  <c r="D220" i="2"/>
  <c r="G246" i="2"/>
  <c r="D30" i="2"/>
  <c r="D411" i="2"/>
  <c r="D85" i="2"/>
  <c r="D270" i="2"/>
  <c r="D68" i="2"/>
  <c r="D265" i="2"/>
  <c r="G257" i="2"/>
  <c r="D395" i="2"/>
  <c r="G72" i="2"/>
  <c r="D214" i="2"/>
  <c r="D255" i="2"/>
  <c r="D413" i="2"/>
  <c r="I47" i="2"/>
  <c r="G47" i="2" s="1"/>
  <c r="D90" i="2"/>
  <c r="G341" i="2"/>
  <c r="G253" i="2"/>
  <c r="I273" i="2"/>
  <c r="D123" i="2"/>
  <c r="G254" i="2"/>
  <c r="G339" i="2"/>
  <c r="G259" i="2"/>
  <c r="D264" i="2"/>
  <c r="D202" i="2"/>
  <c r="G276" i="2"/>
  <c r="D67" i="2"/>
  <c r="D198" i="2"/>
  <c r="G44" i="2"/>
  <c r="I39" i="2"/>
  <c r="D39" i="2" s="1"/>
  <c r="I127" i="2"/>
  <c r="D127" i="2" s="1"/>
  <c r="G277" i="2"/>
  <c r="G61" i="2"/>
  <c r="D71" i="2"/>
  <c r="D256" i="2"/>
  <c r="G64" i="2"/>
  <c r="D199" i="2"/>
  <c r="D377" i="2"/>
  <c r="G406" i="2"/>
  <c r="D74" i="2"/>
  <c r="D52" i="2"/>
  <c r="D191" i="2"/>
  <c r="D340" i="2"/>
  <c r="D189" i="2"/>
  <c r="D37" i="2"/>
  <c r="G331" i="2"/>
  <c r="G397" i="2"/>
  <c r="G73" i="2"/>
  <c r="D87" i="2"/>
  <c r="G252" i="2"/>
  <c r="D383" i="2"/>
  <c r="D416" i="2"/>
  <c r="D324" i="2"/>
  <c r="I420" i="2"/>
  <c r="G420" i="2" s="1"/>
  <c r="G106" i="2"/>
  <c r="D363" i="2"/>
  <c r="G145" i="2"/>
  <c r="G104" i="2"/>
  <c r="G188" i="2"/>
  <c r="D161" i="2"/>
  <c r="I279" i="2"/>
  <c r="D262" i="2"/>
  <c r="D390" i="2"/>
  <c r="D417" i="2"/>
  <c r="D158" i="2"/>
  <c r="D200" i="2"/>
  <c r="D15" i="2"/>
  <c r="D157" i="2"/>
  <c r="D355" i="2"/>
  <c r="G361" i="2"/>
  <c r="G131" i="2"/>
  <c r="I180" i="2"/>
  <c r="D180" i="2" s="1"/>
  <c r="G117" i="2"/>
  <c r="G384" i="2"/>
  <c r="D190" i="2"/>
  <c r="D251" i="2"/>
  <c r="G185" i="2"/>
  <c r="D51" i="2"/>
  <c r="D94" i="2"/>
  <c r="G206" i="2"/>
  <c r="G260" i="2"/>
  <c r="D366" i="2"/>
  <c r="D393" i="2"/>
  <c r="D414" i="2"/>
  <c r="D346" i="2"/>
  <c r="D9" i="2"/>
  <c r="G11" i="2"/>
  <c r="D88" i="2"/>
  <c r="G378" i="2"/>
  <c r="G76" i="2"/>
  <c r="G271" i="2"/>
  <c r="D62" i="2"/>
  <c r="G12" i="2"/>
  <c r="D55" i="2"/>
  <c r="D212" i="2"/>
  <c r="G296" i="2"/>
  <c r="D373" i="2"/>
  <c r="D394" i="2"/>
  <c r="D53" i="2"/>
  <c r="G192" i="2"/>
  <c r="D404" i="2"/>
  <c r="G211" i="2"/>
  <c r="D236" i="2"/>
  <c r="D98" i="2"/>
  <c r="D375" i="2"/>
  <c r="G197" i="2"/>
  <c r="D241" i="2"/>
  <c r="G374" i="2"/>
  <c r="D365" i="2"/>
  <c r="G328" i="2"/>
  <c r="G58" i="2"/>
  <c r="D99" i="2"/>
  <c r="D86" i="2"/>
  <c r="D217" i="2"/>
  <c r="G56" i="2"/>
  <c r="I233" i="2"/>
  <c r="G233" i="2" s="1"/>
  <c r="D398" i="2"/>
  <c r="D297" i="2"/>
  <c r="D125" i="2"/>
  <c r="D109" i="2"/>
  <c r="D194" i="2"/>
  <c r="G231" i="2"/>
  <c r="G238" i="2"/>
  <c r="G245" i="2"/>
  <c r="D70" i="2"/>
  <c r="G171" i="2"/>
  <c r="G83" i="2"/>
  <c r="D89" i="2"/>
  <c r="G42" i="2"/>
  <c r="D42" i="2"/>
  <c r="D362" i="2"/>
  <c r="G329" i="2"/>
  <c r="D329" i="2"/>
  <c r="G244" i="2"/>
  <c r="G203" i="2"/>
  <c r="D63" i="2"/>
  <c r="G63" i="2"/>
  <c r="G213" i="2"/>
  <c r="D352" i="2"/>
  <c r="D216" i="2"/>
  <c r="D65" i="2"/>
  <c r="G93" i="2"/>
  <c r="G215" i="2"/>
  <c r="G135" i="2"/>
  <c r="D327" i="2"/>
  <c r="G163" i="2"/>
  <c r="D163" i="2"/>
  <c r="G210" i="2"/>
  <c r="D13" i="2"/>
  <c r="G57" i="2"/>
  <c r="D28" i="2"/>
  <c r="D27" i="2"/>
  <c r="G205" i="2"/>
  <c r="G151" i="2"/>
  <c r="I349" i="2"/>
  <c r="G349" i="2" s="1"/>
  <c r="G119" i="2"/>
  <c r="Y299" i="2" l="1"/>
  <c r="T299" i="2" s="1"/>
  <c r="I321" i="2"/>
  <c r="G321" i="2" s="1"/>
  <c r="Y321" i="2"/>
  <c r="W321" i="2" s="1"/>
  <c r="Y127" i="2"/>
  <c r="W127" i="2" s="1"/>
  <c r="D273" i="2"/>
  <c r="Y23" i="2"/>
  <c r="G23" i="2"/>
  <c r="Y34" i="2"/>
  <c r="W34" i="2" s="1"/>
  <c r="W333" i="2"/>
  <c r="W248" i="2"/>
  <c r="T420" i="2"/>
  <c r="W39" i="2"/>
  <c r="W279" i="2"/>
  <c r="T408" i="2"/>
  <c r="W357" i="2"/>
  <c r="T349" i="2"/>
  <c r="T273" i="2"/>
  <c r="T233" i="2"/>
  <c r="T180" i="2"/>
  <c r="D248" i="2"/>
  <c r="G34" i="2"/>
  <c r="D299" i="2"/>
  <c r="D357" i="2"/>
  <c r="G127" i="2"/>
  <c r="D47" i="2"/>
  <c r="G39" i="2"/>
  <c r="D23" i="2"/>
  <c r="G408" i="2"/>
  <c r="G273" i="2"/>
  <c r="D333" i="2"/>
  <c r="D233" i="2"/>
  <c r="G180" i="2"/>
  <c r="D279" i="2"/>
  <c r="G279" i="2"/>
  <c r="D420" i="2"/>
  <c r="D349" i="2"/>
  <c r="W299" i="2" l="1"/>
  <c r="T321" i="2"/>
  <c r="D321" i="2"/>
  <c r="T127" i="2"/>
  <c r="W23" i="2"/>
  <c r="T23" i="2"/>
  <c r="T34" i="2"/>
  <c r="F422" i="2"/>
  <c r="C422" i="2"/>
  <c r="S343" i="2" l="1"/>
  <c r="S422" i="2" s="1"/>
  <c r="V343" i="2"/>
  <c r="V422" i="2" s="1"/>
  <c r="I343" i="2"/>
  <c r="I422" i="2" s="1"/>
  <c r="Y343" i="2" l="1"/>
  <c r="Y422" i="2" s="1"/>
  <c r="W422" i="2" s="1"/>
  <c r="G343" i="2"/>
  <c r="D422" i="2"/>
  <c r="G422" i="2"/>
  <c r="D343" i="2"/>
  <c r="T343" i="2" l="1"/>
  <c r="W343" i="2"/>
  <c r="T422" i="2"/>
</calcChain>
</file>

<file path=xl/sharedStrings.xml><?xml version="1.0" encoding="utf-8"?>
<sst xmlns="http://schemas.openxmlformats.org/spreadsheetml/2006/main" count="402" uniqueCount="269">
  <si>
    <t>Agriculture Diploma</t>
  </si>
  <si>
    <t>Female</t>
  </si>
  <si>
    <t>Male</t>
  </si>
  <si>
    <t>Total</t>
  </si>
  <si>
    <t>AGRICULTURE, SCHOOL OF</t>
  </si>
  <si>
    <t>ARCHITECTURE</t>
  </si>
  <si>
    <t>ART, SCHOOL OF</t>
  </si>
  <si>
    <t>ARTS</t>
  </si>
  <si>
    <t>EDUCATION</t>
  </si>
  <si>
    <t>ENGINEERING</t>
  </si>
  <si>
    <t>EXTENDED EDUCATION</t>
  </si>
  <si>
    <t>LAW</t>
  </si>
  <si>
    <t>BUSINESS, ASPER SCHOOL OF</t>
  </si>
  <si>
    <t>SCIENCE</t>
  </si>
  <si>
    <t>SOCIAL WORK</t>
  </si>
  <si>
    <t>UNDERGRADUATE TOTAL</t>
  </si>
  <si>
    <t>1.  The reporting of degrees is based on a calendar year (February, May, and October graduands).</t>
  </si>
  <si>
    <t>Post-Baccalaureate Diploma in Education</t>
  </si>
  <si>
    <r>
      <t xml:space="preserve">ARTS </t>
    </r>
    <r>
      <rPr>
        <sz val="8.5"/>
        <rFont val="Arial"/>
        <family val="2"/>
      </rPr>
      <t>(Continued)</t>
    </r>
  </si>
  <si>
    <t>#</t>
  </si>
  <si>
    <t>%</t>
  </si>
  <si>
    <t>Bachelor of Science - Agribusiness</t>
  </si>
  <si>
    <t>Bachelor of Science - Agroecology</t>
  </si>
  <si>
    <t>Bachelor of Science - Agriculture</t>
  </si>
  <si>
    <t>Bachelor of Science - Food Science</t>
  </si>
  <si>
    <t xml:space="preserve">        Agronomy</t>
  </si>
  <si>
    <t xml:space="preserve">        Animal Systems</t>
  </si>
  <si>
    <t xml:space="preserve">        Plant Biotechnology</t>
  </si>
  <si>
    <t xml:space="preserve">        Business Management</t>
  </si>
  <si>
    <t xml:space="preserve">        Crop Management</t>
  </si>
  <si>
    <t xml:space="preserve">        General Agriculture</t>
  </si>
  <si>
    <t>Bachelor of Fine Arts</t>
  </si>
  <si>
    <t>Bachelor of Fine Arts - Honours</t>
  </si>
  <si>
    <t>Bachelor of Fine Arts - Honours - Art History</t>
  </si>
  <si>
    <t xml:space="preserve">        Anthropology</t>
  </si>
  <si>
    <t xml:space="preserve">        Art History</t>
  </si>
  <si>
    <t xml:space="preserve">        Asian Studies</t>
  </si>
  <si>
    <t xml:space="preserve">        Classical Studies</t>
  </si>
  <si>
    <t xml:space="preserve">        Criminology</t>
  </si>
  <si>
    <t xml:space="preserve">        Economics</t>
  </si>
  <si>
    <t xml:space="preserve">        English</t>
  </si>
  <si>
    <t xml:space="preserve">        Film Studies</t>
  </si>
  <si>
    <t xml:space="preserve">        French</t>
  </si>
  <si>
    <t xml:space="preserve">        German</t>
  </si>
  <si>
    <t xml:space="preserve">        Global Political Economy</t>
  </si>
  <si>
    <t xml:space="preserve">        History</t>
  </si>
  <si>
    <t xml:space="preserve">        Labour Studies</t>
  </si>
  <si>
    <t xml:space="preserve">        Linguistics</t>
  </si>
  <si>
    <t xml:space="preserve">        Mathematics</t>
  </si>
  <si>
    <t xml:space="preserve">        Native Studies</t>
  </si>
  <si>
    <t xml:space="preserve">        Philosophy</t>
  </si>
  <si>
    <t xml:space="preserve">        Political Studies</t>
  </si>
  <si>
    <t xml:space="preserve">        Psychology</t>
  </si>
  <si>
    <t xml:space="preserve">        Religion</t>
  </si>
  <si>
    <t xml:space="preserve">        Sociology</t>
  </si>
  <si>
    <t xml:space="preserve">        Spanish</t>
  </si>
  <si>
    <t xml:space="preserve">        Undeclared</t>
  </si>
  <si>
    <t>Bachelor of Arts - Advanced</t>
  </si>
  <si>
    <t>Bachelor of Arts - Honours</t>
  </si>
  <si>
    <t>Baccalauréat ès Arts - général</t>
  </si>
  <si>
    <t>Certificat de traduction</t>
  </si>
  <si>
    <t>Baccalauréat en administration des affaires</t>
  </si>
  <si>
    <t xml:space="preserve">        International Business</t>
  </si>
  <si>
    <t xml:space="preserve">        Management of Organizations</t>
  </si>
  <si>
    <t>Bachelor of Commerce - Honours</t>
  </si>
  <si>
    <t xml:space="preserve">                International Business</t>
  </si>
  <si>
    <t xml:space="preserve">                Marketing</t>
  </si>
  <si>
    <t xml:space="preserve">                Accounting</t>
  </si>
  <si>
    <t xml:space="preserve">                Entrepreneurship/Small Business</t>
  </si>
  <si>
    <t xml:space="preserve">                Finance</t>
  </si>
  <si>
    <t xml:space="preserve">                Logistics &amp; Supply Chain Management</t>
  </si>
  <si>
    <t xml:space="preserve">                Generalist</t>
  </si>
  <si>
    <t>Bachelor of Science - Dentistry</t>
  </si>
  <si>
    <t>Doctor of Dental Medicine</t>
  </si>
  <si>
    <t>Doctor of Dental Medicine - International Dentist Degree Program</t>
  </si>
  <si>
    <t>Bachelor of Education</t>
  </si>
  <si>
    <t xml:space="preserve">        Early Years</t>
  </si>
  <si>
    <t xml:space="preserve">                English</t>
  </si>
  <si>
    <t xml:space="preserve">                Fine Arts</t>
  </si>
  <si>
    <t xml:space="preserve">                French</t>
  </si>
  <si>
    <t xml:space="preserve">                General Science Education</t>
  </si>
  <si>
    <t xml:space="preserve">                Geography</t>
  </si>
  <si>
    <t xml:space="preserve">                History</t>
  </si>
  <si>
    <t xml:space="preserve">                Mathematics</t>
  </si>
  <si>
    <t xml:space="preserve">                Physical Education</t>
  </si>
  <si>
    <t xml:space="preserve">                Theatre</t>
  </si>
  <si>
    <t xml:space="preserve">        Middle Years</t>
  </si>
  <si>
    <t xml:space="preserve">        Music Integrated</t>
  </si>
  <si>
    <t xml:space="preserve">        Senior Years</t>
  </si>
  <si>
    <t xml:space="preserve">                Biology</t>
  </si>
  <si>
    <t xml:space="preserve">                General Human Ecology</t>
  </si>
  <si>
    <t>Diplôme postbaccalauréat en Éducation</t>
  </si>
  <si>
    <t>Baccalauréat en Éducation</t>
  </si>
  <si>
    <t>Bachelor of Science - Biosystems Engineering</t>
  </si>
  <si>
    <t>Bachelor of Science - Civil Engineering</t>
  </si>
  <si>
    <t>Bachelor of Science - Civil Engineering Co-op</t>
  </si>
  <si>
    <t>Bachelor of Science - Computer Engineering</t>
  </si>
  <si>
    <t>Bachelor of Science - Electrical Engineering</t>
  </si>
  <si>
    <t>Bachelor of Science - Mechanical Engineering</t>
  </si>
  <si>
    <t>Bachelor of Science - Mechanical Engineering Co-op</t>
  </si>
  <si>
    <t>Diploma in Aboriginal Community Wellness</t>
  </si>
  <si>
    <t>Bachelor of Arts - Geography</t>
  </si>
  <si>
    <t>Bachelor of Environmental Science</t>
  </si>
  <si>
    <t>Bachelor of Environmental Science - Honours - Co-op</t>
  </si>
  <si>
    <t>Bachelor of Environmental Science - Major</t>
  </si>
  <si>
    <t>Bachelor of Environmental Science - Major - Co-op</t>
  </si>
  <si>
    <t>Bachelor of Environmental Studies - Major</t>
  </si>
  <si>
    <t>Bachelor of Environmental Studies - Honours - Co-op</t>
  </si>
  <si>
    <t>Bachelor of Environmental Studies - Major - Co-op</t>
  </si>
  <si>
    <t>Bachelor of Science - Geological Sciences</t>
  </si>
  <si>
    <t xml:space="preserve">        Geology</t>
  </si>
  <si>
    <t xml:space="preserve">        Geophysics</t>
  </si>
  <si>
    <t>Bachelor of Science - Geological Sciences - Honours</t>
  </si>
  <si>
    <t>Diploma - Dental Hygiene</t>
  </si>
  <si>
    <t>Bachelor of Human Ecology</t>
  </si>
  <si>
    <t>Bachelor of Science - Textile Sciences</t>
  </si>
  <si>
    <t xml:space="preserve">        Athletic Therapy</t>
  </si>
  <si>
    <t>Bachelor of Medical Rehabilitation - Respiratory Therapy</t>
  </si>
  <si>
    <t>Bachelor of Science - Medicine</t>
  </si>
  <si>
    <t>Doctor of Medicine</t>
  </si>
  <si>
    <t>Bachelor of Music</t>
  </si>
  <si>
    <t>Bachelor of Music - Performance</t>
  </si>
  <si>
    <t>Bachelor of Nursing</t>
  </si>
  <si>
    <t xml:space="preserve">        Registered Nurse</t>
  </si>
  <si>
    <t xml:space="preserve">        Regular Bachelor of Nursing</t>
  </si>
  <si>
    <t>Bachelor of Science - Pharmacy</t>
  </si>
  <si>
    <t>Bachelor of Science - General</t>
  </si>
  <si>
    <t>Bachelor of Computer Science - Honours</t>
  </si>
  <si>
    <t>Bachelor of Computer Science - Honours - Co-op</t>
  </si>
  <si>
    <t>Bachelor of Science - Honours</t>
  </si>
  <si>
    <t xml:space="preserve">        Biochemistry</t>
  </si>
  <si>
    <t xml:space="preserve">        Genetics</t>
  </si>
  <si>
    <t xml:space="preserve">        Microbiology</t>
  </si>
  <si>
    <t xml:space="preserve">        Statistics</t>
  </si>
  <si>
    <t>Bachelor of Science - Honours - Co-op</t>
  </si>
  <si>
    <t>Bachelor of Science - Major</t>
  </si>
  <si>
    <t xml:space="preserve">        Chemistry</t>
  </si>
  <si>
    <t xml:space="preserve">        Computer Science</t>
  </si>
  <si>
    <t>Bachelor of Science - Major - Co-op</t>
  </si>
  <si>
    <t xml:space="preserve">        General</t>
  </si>
  <si>
    <t xml:space="preserve">        Concentrated</t>
  </si>
  <si>
    <t xml:space="preserve">        Distance Delivery</t>
  </si>
  <si>
    <t xml:space="preserve">        Inner City</t>
  </si>
  <si>
    <t xml:space="preserve">        Northern Affirm</t>
  </si>
  <si>
    <t xml:space="preserve">        Northern Delivery</t>
  </si>
  <si>
    <t>Bachelor of Human Ecology - After Degree - Family Social Sciences</t>
  </si>
  <si>
    <t>Bachelor of Arts - General</t>
  </si>
  <si>
    <t>Bachelor of Arts - General (Continued)</t>
  </si>
  <si>
    <t>Bachelor of Environmental Studies</t>
  </si>
  <si>
    <t>Post-Baccalaureate Diploma - Performance</t>
  </si>
  <si>
    <t xml:space="preserve">        Livestock Management</t>
  </si>
  <si>
    <t xml:space="preserve">        Women's and Gender Studies</t>
  </si>
  <si>
    <t xml:space="preserve">        Management/Red River College Joint Program</t>
  </si>
  <si>
    <t xml:space="preserve">                Management Information Systems</t>
  </si>
  <si>
    <t xml:space="preserve">                Actuarial Mathematics</t>
  </si>
  <si>
    <t xml:space="preserve">                Heritage, Aboriginal, or World Languages</t>
  </si>
  <si>
    <t xml:space="preserve">        Family Social Sciences</t>
  </si>
  <si>
    <t>Bachelor of Kinesiology</t>
  </si>
  <si>
    <t xml:space="preserve">        UM/Red River College Joint Program</t>
  </si>
  <si>
    <t xml:space="preserve">        Actuarial Mathematics</t>
  </si>
  <si>
    <t xml:space="preserve">                Physics</t>
  </si>
  <si>
    <t>Post-Baccalaureate Diploma in Engineering</t>
  </si>
  <si>
    <t>Bachelor of Environmental Studies - Honours</t>
  </si>
  <si>
    <t>Bachelor of Science - Physical Geography - Major</t>
  </si>
  <si>
    <t>Bachelor of Health Sciences</t>
  </si>
  <si>
    <t xml:space="preserve">        Kinesiology</t>
  </si>
  <si>
    <t xml:space="preserve">        UM/University College of the North</t>
  </si>
  <si>
    <t>MUSIC, MARCEL A. DESAUTELS FACULTY OF</t>
  </si>
  <si>
    <t xml:space="preserve">                Music</t>
  </si>
  <si>
    <t xml:space="preserve">        Biological Sciences</t>
  </si>
  <si>
    <t>Baccalauréat en service social</t>
  </si>
  <si>
    <t>Bachelor of Social Work</t>
  </si>
  <si>
    <t xml:space="preserve">        Accounting</t>
  </si>
  <si>
    <t xml:space="preserve">        General Human Ecology</t>
  </si>
  <si>
    <t xml:space="preserve">        Product Development</t>
  </si>
  <si>
    <t xml:space="preserve">        HR Management/Industrial Relations</t>
  </si>
  <si>
    <t xml:space="preserve">                HR Management/Industrial Relations</t>
  </si>
  <si>
    <t xml:space="preserve">        Management - Honours</t>
  </si>
  <si>
    <t xml:space="preserve">KINESIOLOGY AND RECREATION MANAGEMENT      </t>
  </si>
  <si>
    <t xml:space="preserve">Bachelor of Recreation Management &amp; Community Development        </t>
  </si>
  <si>
    <t>Bachelor of Arts - Integrated Studies</t>
  </si>
  <si>
    <t>Bachelor of Science - Physical Geography - Honours - Co-op</t>
  </si>
  <si>
    <t>Juris Doctor</t>
  </si>
  <si>
    <t>Juris Doctor - Half-time</t>
  </si>
  <si>
    <t xml:space="preserve">        Marketing</t>
  </si>
  <si>
    <t xml:space="preserve">        Management/Red River College Joint Co-op Program</t>
  </si>
  <si>
    <t>Bachelor of Jazz Studies</t>
  </si>
  <si>
    <t xml:space="preserve">        Statistics-Actuarial</t>
  </si>
  <si>
    <t>Bachelor of Environmental Science - Honours</t>
  </si>
  <si>
    <t xml:space="preserve">        Biotechnology</t>
  </si>
  <si>
    <t>Bachelor of Science - Geological Sciences - Major</t>
  </si>
  <si>
    <t xml:space="preserve">        Food Industry Option</t>
  </si>
  <si>
    <t>Baccalauréat ès sciences - général</t>
  </si>
  <si>
    <t xml:space="preserve">        Français</t>
  </si>
  <si>
    <t xml:space="preserve">        Secondaire - Undeclared</t>
  </si>
  <si>
    <r>
      <t>SCIENCE</t>
    </r>
    <r>
      <rPr>
        <sz val="8.5"/>
        <rFont val="Arial"/>
        <family val="2"/>
      </rPr>
      <t xml:space="preserve"> (Continued)</t>
    </r>
  </si>
  <si>
    <t>Bachelor of Environmental Design</t>
  </si>
  <si>
    <t xml:space="preserve">        Management - Honours - Co-op</t>
  </si>
  <si>
    <t>ENVIRONMENT, EARTH, AND RESOURCES, CLAYTON H. RIDDELL FACULTY OF</t>
  </si>
  <si>
    <t>TOTAL</t>
  </si>
  <si>
    <t xml:space="preserve">        Theatre</t>
  </si>
  <si>
    <t xml:space="preserve">        Canadian Studies</t>
  </si>
  <si>
    <t xml:space="preserve">        Élémentaire</t>
  </si>
  <si>
    <t>Bachelor of Science - Biosystems Engineering Co-op</t>
  </si>
  <si>
    <t>Bachelor of Science - Physical Geography - Honours</t>
  </si>
  <si>
    <t xml:space="preserve">        Physics and Astronomy</t>
  </si>
  <si>
    <t xml:space="preserve">        Chemistry-Physics</t>
  </si>
  <si>
    <t>Baccalauréat ès Arts - spécialisation traduction</t>
  </si>
  <si>
    <t>Post-Baccalaureate Diploma in Agrology</t>
  </si>
  <si>
    <t>DOUBLE MAJOR</t>
  </si>
  <si>
    <t>BUSINESS, ASPER SCHOOL OF (Continued)</t>
  </si>
  <si>
    <t>MAJOR</t>
  </si>
  <si>
    <r>
      <t>WORKLOAD ASSOCIATED WITH UNDERGRADUATE DEGREES, DIPLOMAS, CERTIFICATES CONFERRED</t>
    </r>
    <r>
      <rPr>
        <b/>
        <vertAlign val="superscript"/>
        <sz val="10"/>
        <rFont val="Arial"/>
        <family val="2"/>
      </rPr>
      <t>1,2,3</t>
    </r>
  </si>
  <si>
    <t>EDUCATION (Continued)</t>
  </si>
  <si>
    <t xml:space="preserve">3.  Degrees conferred with one major are tallied in the "Major" columns. Where the student has declared two majors, each department is credited in the "Double Major" columns. </t>
  </si>
  <si>
    <t xml:space="preserve">                Undeclared</t>
  </si>
  <si>
    <t>ARTS (Continued)</t>
  </si>
  <si>
    <t>2.  Includes degrees and certificates conferred at Université de Saint-Boniface (USB).</t>
  </si>
  <si>
    <t xml:space="preserve">                Leadership and Organizations</t>
  </si>
  <si>
    <t>Diploma - Fine Arts</t>
  </si>
  <si>
    <t xml:space="preserve">        Ukrainian</t>
  </si>
  <si>
    <t xml:space="preserve">                Chemistry</t>
  </si>
  <si>
    <t>Bachelor of Science - Electrical Engineering Co-op</t>
  </si>
  <si>
    <t>Bachelor of Health Studies</t>
  </si>
  <si>
    <t xml:space="preserve">        Computer Science-Physics</t>
  </si>
  <si>
    <t>Bachelor of Physical Education</t>
  </si>
  <si>
    <t xml:space="preserve">        Foods Option</t>
  </si>
  <si>
    <t xml:space="preserve">        Nutrition Option</t>
  </si>
  <si>
    <t xml:space="preserve">        Applied Mathematics / Economics Option</t>
  </si>
  <si>
    <t xml:space="preserve">        Applied Mathematics / Statistics Option</t>
  </si>
  <si>
    <t>Diploma in Labour Studies</t>
  </si>
  <si>
    <t xml:space="preserve">        Mathematics-Physics and Astronomy</t>
  </si>
  <si>
    <t>Faculty/College/School/Degree/Program/Major</t>
  </si>
  <si>
    <t>BY FACULTY/COLLEGE/SCHOOL, DEGREE, PROGRAM/MAJOR, AND GENDER</t>
  </si>
  <si>
    <t>TOTAL FACULTY/COLLEGE/SCHOOL</t>
  </si>
  <si>
    <t>SUBTOTAL COLLEGE/SCHOOL</t>
  </si>
  <si>
    <t>Agriculture Diploma Co-op</t>
  </si>
  <si>
    <t xml:space="preserve">        Icelandic</t>
  </si>
  <si>
    <t xml:space="preserve">        Études internationales</t>
  </si>
  <si>
    <t xml:space="preserve">        Geography</t>
  </si>
  <si>
    <t>Baccalauréat ès Arts - Latin-Philosophie</t>
  </si>
  <si>
    <t xml:space="preserve">                Native Studies</t>
  </si>
  <si>
    <t xml:space="preserve">                Français (USB)</t>
  </si>
  <si>
    <t>Bachelor of Science - Computer Engineering Co-op</t>
  </si>
  <si>
    <t>Bachelor of Medical Rehabilitation - Respiratory Therapy Degree Completion</t>
  </si>
  <si>
    <t xml:space="preserve">        Health and Wellness</t>
  </si>
  <si>
    <t xml:space="preserve">        Computer Science-Mathematics</t>
  </si>
  <si>
    <t xml:space="preserve">        Applied Mathematics / Computer Science Option</t>
  </si>
  <si>
    <t xml:space="preserve">                Aboriginal Business Studies</t>
  </si>
  <si>
    <t xml:space="preserve">         Management/École technique et professionnelle Joint Program</t>
  </si>
  <si>
    <r>
      <t>Bachelor of Science - Human Nutritional Sciences - 2nd Degree</t>
    </r>
    <r>
      <rPr>
        <vertAlign val="superscript"/>
        <sz val="8.5"/>
        <rFont val="Arial"/>
        <family val="2"/>
      </rPr>
      <t>4</t>
    </r>
  </si>
  <si>
    <r>
      <t>Bachelor of Science - Human Nutritional Sciences</t>
    </r>
    <r>
      <rPr>
        <vertAlign val="superscript"/>
        <sz val="8.5"/>
        <rFont val="Arial"/>
        <family val="2"/>
      </rPr>
      <t>4</t>
    </r>
  </si>
  <si>
    <t xml:space="preserve">        Management/University College Joint Program</t>
  </si>
  <si>
    <t xml:space="preserve">     Note that in some cases, the departments may be in different faculties/colleges/schools.</t>
  </si>
  <si>
    <r>
      <t>AGRICULTURAL &amp; FOOD SCIENCES</t>
    </r>
    <r>
      <rPr>
        <b/>
        <vertAlign val="superscript"/>
        <sz val="8.5"/>
        <rFont val="Arial"/>
        <family val="2"/>
      </rPr>
      <t>4</t>
    </r>
  </si>
  <si>
    <t>6.  Effective July 1, 2015, the Faculty of Human Ecology's remaining programs and departments joined other academic units</t>
  </si>
  <si>
    <r>
      <t>HUMAN ECOLOGY</t>
    </r>
    <r>
      <rPr>
        <b/>
        <vertAlign val="superscript"/>
        <sz val="8.5"/>
        <rFont val="Arial"/>
        <family val="2"/>
      </rPr>
      <t>4,6</t>
    </r>
  </si>
  <si>
    <r>
      <t>HEALTH SCIENCES</t>
    </r>
    <r>
      <rPr>
        <b/>
        <vertAlign val="superscript"/>
        <sz val="8.5"/>
        <rFont val="Arial"/>
        <family val="2"/>
      </rPr>
      <t>5</t>
    </r>
  </si>
  <si>
    <r>
      <t>DENTAL HYGIENE, SCHOOL OF</t>
    </r>
    <r>
      <rPr>
        <b/>
        <vertAlign val="superscript"/>
        <sz val="8.5"/>
        <rFont val="Arial"/>
        <family val="2"/>
      </rPr>
      <t>5</t>
    </r>
  </si>
  <si>
    <r>
      <t>DENTISTRY, COLLEGE OF</t>
    </r>
    <r>
      <rPr>
        <b/>
        <vertAlign val="superscript"/>
        <sz val="8.5"/>
        <rFont val="Arial"/>
        <family val="2"/>
      </rPr>
      <t>5</t>
    </r>
  </si>
  <si>
    <r>
      <t>MEDICINE, COLLEGE OF</t>
    </r>
    <r>
      <rPr>
        <b/>
        <vertAlign val="superscript"/>
        <sz val="8.5"/>
        <rFont val="Arial"/>
        <family val="2"/>
      </rPr>
      <t>5</t>
    </r>
  </si>
  <si>
    <r>
      <t>NURSING, COLLEGE OF</t>
    </r>
    <r>
      <rPr>
        <b/>
        <vertAlign val="superscript"/>
        <sz val="8.5"/>
        <rFont val="Arial"/>
        <family val="2"/>
      </rPr>
      <t>5</t>
    </r>
  </si>
  <si>
    <r>
      <t>PHARMACY, COLLEGE OF</t>
    </r>
    <r>
      <rPr>
        <b/>
        <vertAlign val="superscript"/>
        <sz val="8.5"/>
        <rFont val="Arial"/>
        <family val="2"/>
      </rPr>
      <t>5</t>
    </r>
  </si>
  <si>
    <r>
      <t>REHABILITATION SCIENCES, COLLEGE OF</t>
    </r>
    <r>
      <rPr>
        <b/>
        <vertAlign val="superscript"/>
        <sz val="8.5"/>
        <rFont val="Arial"/>
        <family val="2"/>
      </rPr>
      <t>5</t>
    </r>
  </si>
  <si>
    <t xml:space="preserve">     </t>
  </si>
  <si>
    <t xml:space="preserve">     within the university.  For 2015, students who graduated from these programs and departments are reported under the Faculty of Human Ecology.  </t>
  </si>
  <si>
    <t>4.  Effective Fall Term 2014, the Department of Human Nutritional Sciences moved from the Faculty of Human Ecology to the Faculty of Agricultural and Food Sciences, where they are reported for 2015.</t>
  </si>
  <si>
    <t xml:space="preserve">     The College of Rehabilitation Sciences (formerly, the School of Medical Rehabilitation) and the School of Dental Hygiene also became part of the new faculty.  </t>
  </si>
  <si>
    <t xml:space="preserve">5.  Effective November 2014, the Faculties of Dentistry, Medicine, Nursing, and Pharmacy became colleges in the Faculty of Health Sciences.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</si>
</sst>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amily val="2"/>
    </font>
    <font>
      <b/>
      <sz val="10"/>
      <name val="Arial"/>
      <family val="2"/>
    </font>
    <font>
      <b/>
      <vertAlign val="superscript"/>
      <sz val="10"/>
      <name val="Arial"/>
      <family val="2"/>
    </font>
    <font>
      <b/>
      <sz val="8"/>
      <name val="Arial"/>
      <family val="2"/>
    </font>
    <font>
      <sz val="8"/>
      <name val="Arial"/>
      <family val="2"/>
    </font>
    <font>
      <b/>
      <sz val="8.5"/>
      <name val="Arial"/>
      <family val="2"/>
    </font>
    <font>
      <sz val="8.5"/>
      <name val="Arial"/>
      <family val="2"/>
    </font>
    <font>
      <sz val="10"/>
      <name val="Arial"/>
      <family val="2"/>
    </font>
    <font>
      <sz val="10"/>
      <name val="MS Sans Serif"/>
      <family val="2"/>
    </font>
    <font>
      <b/>
      <vertAlign val="superscript"/>
      <sz val="8.5"/>
      <name val="Arial"/>
      <family val="2"/>
    </font>
    <font>
      <vertAlign val="superscript"/>
      <sz val="8.5"/>
      <name val="Arial"/>
      <family val="2"/>
    </font>
  </fonts>
  <fills count="4">
    <fill>
      <patternFill patternType="none"/>
    </fill>
    <fill>
      <patternFill patternType="gray125"/>
    </fill>
    <fill>
      <patternFill patternType="solid">
        <fgColor rgb="FFCCFFCC"/>
        <bgColor indexed="64"/>
      </patternFill>
    </fill>
    <fill>
      <patternFill patternType="solid">
        <fgColor rgb="FFFFC0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9" fillId="0" borderId="0"/>
    <xf numFmtId="0" fontId="8" fillId="0" borderId="0"/>
  </cellStyleXfs>
  <cellXfs count="49">
    <xf numFmtId="0" fontId="0" fillId="0" borderId="0" xfId="0"/>
    <xf numFmtId="0" fontId="5" fillId="0" borderId="0" xfId="0" applyFont="1"/>
    <xf numFmtId="0" fontId="4" fillId="0" borderId="0" xfId="0" applyFont="1"/>
    <xf numFmtId="0" fontId="7" fillId="0" borderId="0" xfId="0" applyFont="1"/>
    <xf numFmtId="0" fontId="6" fillId="0" borderId="0" xfId="0" applyFont="1" applyAlignment="1">
      <alignment horizontal="left"/>
    </xf>
    <xf numFmtId="0" fontId="6" fillId="2" borderId="1" xfId="0" applyFont="1" applyFill="1" applyBorder="1" applyAlignment="1">
      <alignment horizontal="center"/>
    </xf>
    <xf numFmtId="0" fontId="7" fillId="0" borderId="2" xfId="0" applyFont="1" applyFill="1" applyBorder="1"/>
    <xf numFmtId="0" fontId="6" fillId="0" borderId="0" xfId="0" applyFont="1" applyFill="1" applyBorder="1"/>
    <xf numFmtId="0" fontId="7" fillId="2" borderId="2" xfId="0" applyFont="1" applyFill="1" applyBorder="1"/>
    <xf numFmtId="0" fontId="6" fillId="2" borderId="0" xfId="0" applyFont="1" applyFill="1" applyBorder="1"/>
    <xf numFmtId="0" fontId="6" fillId="0" borderId="0" xfId="0" applyFont="1" applyFill="1" applyBorder="1" applyAlignment="1">
      <alignment horizontal="center"/>
    </xf>
    <xf numFmtId="0" fontId="1" fillId="0" borderId="0" xfId="0" applyFont="1"/>
    <xf numFmtId="0" fontId="5" fillId="0" borderId="0" xfId="0" applyFont="1" applyFill="1"/>
    <xf numFmtId="0" fontId="0" fillId="0" borderId="0" xfId="0" applyFill="1"/>
    <xf numFmtId="9" fontId="6" fillId="0" borderId="1" xfId="0" applyNumberFormat="1" applyFont="1" applyFill="1" applyBorder="1" applyAlignment="1">
      <alignment horizontal="center"/>
    </xf>
    <xf numFmtId="0" fontId="6" fillId="0" borderId="0" xfId="0" applyFont="1" applyFill="1"/>
    <xf numFmtId="9" fontId="0" fillId="0" borderId="0" xfId="0" applyNumberFormat="1" applyFill="1"/>
    <xf numFmtId="0" fontId="7" fillId="0" borderId="0" xfId="0" applyFont="1" applyAlignment="1"/>
    <xf numFmtId="0" fontId="1" fillId="0" borderId="0" xfId="0" applyFont="1"/>
    <xf numFmtId="0" fontId="7" fillId="0" borderId="0" xfId="2" applyFont="1" applyFill="1"/>
    <xf numFmtId="0" fontId="7" fillId="0" borderId="0" xfId="2" applyFont="1" applyFill="1" applyBorder="1"/>
    <xf numFmtId="0" fontId="4" fillId="0" borderId="0" xfId="0" applyFont="1"/>
    <xf numFmtId="0" fontId="5" fillId="3" borderId="0" xfId="0" applyFont="1" applyFill="1"/>
    <xf numFmtId="0" fontId="8" fillId="0" borderId="0" xfId="0" applyFont="1" applyFill="1"/>
    <xf numFmtId="3" fontId="6" fillId="0" borderId="0" xfId="0" applyNumberFormat="1" applyFont="1" applyFill="1"/>
    <xf numFmtId="3" fontId="6" fillId="2" borderId="0" xfId="0" applyNumberFormat="1" applyFont="1" applyFill="1"/>
    <xf numFmtId="0" fontId="7" fillId="0" borderId="0" xfId="0" quotePrefix="1" applyFont="1" applyFill="1"/>
    <xf numFmtId="0" fontId="7" fillId="0" borderId="0" xfId="0" applyFont="1"/>
    <xf numFmtId="0" fontId="7" fillId="0" borderId="0" xfId="0" quotePrefix="1" applyFont="1" applyFill="1" applyAlignment="1">
      <alignment horizontal="left"/>
    </xf>
    <xf numFmtId="0" fontId="7" fillId="0" borderId="0" xfId="0" applyFont="1"/>
    <xf numFmtId="0" fontId="7" fillId="0" borderId="0" xfId="0" quotePrefix="1" applyFont="1"/>
    <xf numFmtId="0" fontId="7" fillId="0" borderId="0" xfId="0" applyFont="1" applyFill="1"/>
    <xf numFmtId="9" fontId="7" fillId="0" borderId="0" xfId="0" applyNumberFormat="1" applyFont="1" applyFill="1"/>
    <xf numFmtId="0" fontId="7" fillId="0" borderId="0" xfId="0" applyFont="1" applyFill="1" applyBorder="1"/>
    <xf numFmtId="0" fontId="7" fillId="2" borderId="0" xfId="0" applyFont="1" applyFill="1" applyBorder="1"/>
    <xf numFmtId="0" fontId="8" fillId="0" borderId="0" xfId="0" applyFont="1"/>
    <xf numFmtId="0" fontId="7" fillId="0" borderId="0" xfId="0" applyFont="1" applyFill="1" applyAlignment="1">
      <alignment horizontal="left"/>
    </xf>
    <xf numFmtId="0" fontId="7" fillId="0" borderId="0" xfId="0" applyFont="1" applyFill="1" applyAlignment="1">
      <alignment horizontal="right"/>
    </xf>
    <xf numFmtId="0" fontId="6" fillId="0" borderId="0" xfId="0" applyFont="1" applyFill="1" applyAlignment="1">
      <alignment horizontal="left" indent="1"/>
    </xf>
    <xf numFmtId="0" fontId="7" fillId="0" borderId="0" xfId="0" applyFont="1" applyFill="1" applyAlignment="1"/>
    <xf numFmtId="0" fontId="6" fillId="0" borderId="0" xfId="0" applyFont="1" applyFill="1" applyAlignment="1">
      <alignment horizontal="center"/>
    </xf>
    <xf numFmtId="0" fontId="6" fillId="0" borderId="0" xfId="0" applyFont="1" applyAlignment="1">
      <alignment horizontal="center"/>
    </xf>
    <xf numFmtId="0" fontId="7" fillId="2" borderId="0" xfId="0" applyFont="1" applyFill="1"/>
    <xf numFmtId="0" fontId="6" fillId="0" borderId="1" xfId="0" applyFont="1" applyFill="1" applyBorder="1" applyAlignment="1">
      <alignment horizontal="center"/>
    </xf>
    <xf numFmtId="0" fontId="6" fillId="0" borderId="1" xfId="0" applyFont="1" applyBorder="1" applyAlignment="1">
      <alignment horizontal="left"/>
    </xf>
    <xf numFmtId="0" fontId="6" fillId="0" borderId="1" xfId="0" applyFont="1" applyFill="1" applyBorder="1" applyAlignment="1">
      <alignment horizontal="center"/>
    </xf>
    <xf numFmtId="0" fontId="7" fillId="0" borderId="0" xfId="0" applyFont="1" applyAlignment="1">
      <alignment horizontal="left"/>
    </xf>
    <xf numFmtId="0" fontId="2" fillId="0" borderId="0" xfId="0" applyFont="1" applyAlignment="1">
      <alignment horizontal="center"/>
    </xf>
    <xf numFmtId="0" fontId="6" fillId="0" borderId="1" xfId="0" applyFont="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6"/>
  <sheetViews>
    <sheetView tabSelected="1" view="pageBreakPreview" zoomScaleNormal="100" zoomScaleSheetLayoutView="100" workbookViewId="0">
      <pane ySplit="6" topLeftCell="A394" activePane="bottomLeft" state="frozen"/>
      <selection pane="bottomLeft" activeCell="A429" sqref="A429"/>
    </sheetView>
  </sheetViews>
  <sheetFormatPr defaultRowHeight="12.5" x14ac:dyDescent="0.25"/>
  <cols>
    <col min="1" max="1" width="2.1796875" style="13" customWidth="1"/>
    <col min="2" max="2" width="55.81640625" customWidth="1"/>
    <col min="3" max="3" width="4.81640625" style="13" customWidth="1"/>
    <col min="4" max="4" width="5.81640625" style="16" customWidth="1"/>
    <col min="5" max="5" width="1.81640625" style="13" customWidth="1"/>
    <col min="6" max="6" width="4.81640625" style="13" customWidth="1"/>
    <col min="7" max="7" width="5.81640625" style="13" customWidth="1"/>
    <col min="8" max="8" width="1.81640625" style="13" customWidth="1"/>
    <col min="9" max="9" width="6" style="13" customWidth="1"/>
    <col min="10" max="10" width="1.81640625" style="13" customWidth="1"/>
    <col min="11" max="11" width="4.81640625" style="13" customWidth="1"/>
    <col min="12" max="12" width="5.81640625" style="16" customWidth="1"/>
    <col min="13" max="13" width="1.81640625" style="13" customWidth="1"/>
    <col min="14" max="14" width="4.81640625" style="13" customWidth="1"/>
    <col min="15" max="15" width="5.81640625" style="13" customWidth="1"/>
    <col min="16" max="16" width="1.81640625" style="13" customWidth="1"/>
    <col min="17" max="17" width="6" style="13" customWidth="1"/>
    <col min="18" max="18" width="1.81640625" customWidth="1"/>
    <col min="19" max="19" width="4.81640625" style="13" customWidth="1"/>
    <col min="20" max="20" width="5.81640625" style="16" customWidth="1"/>
    <col min="21" max="21" width="1.81640625" style="13" customWidth="1"/>
    <col min="22" max="22" width="4.81640625" style="13" customWidth="1"/>
    <col min="23" max="23" width="5.81640625" style="13" customWidth="1"/>
    <col min="24" max="24" width="1.81640625" style="13" customWidth="1"/>
    <col min="25" max="25" width="6" style="13" customWidth="1"/>
  </cols>
  <sheetData>
    <row r="1" spans="1:29" ht="15" x14ac:dyDescent="0.3">
      <c r="A1" s="47" t="s">
        <v>212</v>
      </c>
      <c r="B1" s="47"/>
      <c r="C1" s="47"/>
      <c r="D1" s="47"/>
      <c r="E1" s="47"/>
      <c r="F1" s="47"/>
      <c r="G1" s="47"/>
      <c r="H1" s="47"/>
      <c r="I1" s="47"/>
      <c r="J1" s="47"/>
      <c r="K1" s="47"/>
      <c r="L1" s="47"/>
      <c r="M1" s="47"/>
      <c r="N1" s="47"/>
      <c r="O1" s="47"/>
      <c r="P1" s="47"/>
      <c r="Q1" s="47"/>
      <c r="R1" s="47"/>
      <c r="S1" s="47"/>
      <c r="T1" s="47"/>
      <c r="U1" s="47"/>
      <c r="V1" s="47"/>
      <c r="W1" s="47"/>
      <c r="X1" s="47"/>
      <c r="Y1" s="47"/>
    </row>
    <row r="2" spans="1:29" ht="13" x14ac:dyDescent="0.3">
      <c r="A2" s="47" t="s">
        <v>233</v>
      </c>
      <c r="B2" s="47"/>
      <c r="C2" s="47"/>
      <c r="D2" s="47"/>
      <c r="E2" s="47"/>
      <c r="F2" s="47"/>
      <c r="G2" s="47"/>
      <c r="H2" s="47"/>
      <c r="I2" s="47"/>
      <c r="J2" s="47"/>
      <c r="K2" s="47"/>
      <c r="L2" s="47"/>
      <c r="M2" s="47"/>
      <c r="N2" s="47"/>
      <c r="O2" s="47"/>
      <c r="P2" s="47"/>
      <c r="Q2" s="47"/>
      <c r="R2" s="47"/>
      <c r="S2" s="47"/>
      <c r="T2" s="47"/>
      <c r="U2" s="47"/>
      <c r="V2" s="47"/>
      <c r="W2" s="47"/>
      <c r="X2" s="47"/>
      <c r="Y2" s="47"/>
    </row>
    <row r="3" spans="1:29" ht="13" x14ac:dyDescent="0.3">
      <c r="A3" s="47">
        <v>2015</v>
      </c>
      <c r="B3" s="47"/>
      <c r="C3" s="47"/>
      <c r="D3" s="47"/>
      <c r="E3" s="47"/>
      <c r="F3" s="47"/>
      <c r="G3" s="47"/>
      <c r="H3" s="47"/>
      <c r="I3" s="47"/>
      <c r="J3" s="47"/>
      <c r="K3" s="47"/>
      <c r="L3" s="47"/>
      <c r="M3" s="47"/>
      <c r="N3" s="47"/>
      <c r="O3" s="47"/>
      <c r="P3" s="47"/>
      <c r="Q3" s="47"/>
      <c r="R3" s="47"/>
      <c r="S3" s="47"/>
      <c r="T3" s="47"/>
      <c r="U3" s="47"/>
      <c r="V3" s="47"/>
      <c r="W3" s="47"/>
      <c r="X3" s="47"/>
      <c r="Y3" s="47"/>
    </row>
    <row r="4" spans="1:29" x14ac:dyDescent="0.25">
      <c r="A4" s="40"/>
      <c r="B4" s="41"/>
      <c r="C4" s="48" t="s">
        <v>211</v>
      </c>
      <c r="D4" s="48"/>
      <c r="E4" s="48"/>
      <c r="F4" s="48"/>
      <c r="G4" s="48"/>
      <c r="H4" s="48"/>
      <c r="I4" s="48"/>
      <c r="J4" s="31"/>
      <c r="K4" s="48" t="s">
        <v>209</v>
      </c>
      <c r="L4" s="48"/>
      <c r="M4" s="48"/>
      <c r="N4" s="48"/>
      <c r="O4" s="48"/>
      <c r="P4" s="48"/>
      <c r="Q4" s="48"/>
      <c r="R4" s="29"/>
      <c r="S4" s="48" t="s">
        <v>199</v>
      </c>
      <c r="T4" s="48"/>
      <c r="U4" s="48"/>
      <c r="V4" s="48"/>
      <c r="W4" s="48"/>
      <c r="X4" s="48"/>
      <c r="Y4" s="48"/>
    </row>
    <row r="5" spans="1:29" ht="11.25" customHeight="1" x14ac:dyDescent="0.25">
      <c r="A5" s="31"/>
      <c r="B5" s="29"/>
      <c r="C5" s="45" t="s">
        <v>1</v>
      </c>
      <c r="D5" s="45"/>
      <c r="E5" s="10"/>
      <c r="F5" s="45" t="s">
        <v>2</v>
      </c>
      <c r="G5" s="45"/>
      <c r="H5" s="10"/>
      <c r="I5" s="42"/>
      <c r="J5" s="31"/>
      <c r="K5" s="45" t="s">
        <v>1</v>
      </c>
      <c r="L5" s="45"/>
      <c r="M5" s="10"/>
      <c r="N5" s="45" t="s">
        <v>2</v>
      </c>
      <c r="O5" s="45"/>
      <c r="P5" s="10"/>
      <c r="Q5" s="42"/>
      <c r="R5" s="29"/>
      <c r="S5" s="45" t="s">
        <v>1</v>
      </c>
      <c r="T5" s="45"/>
      <c r="U5" s="10"/>
      <c r="V5" s="45" t="s">
        <v>2</v>
      </c>
      <c r="W5" s="45"/>
      <c r="X5" s="10"/>
      <c r="Y5" s="42"/>
    </row>
    <row r="6" spans="1:29" s="1" customFormat="1" ht="11.25" customHeight="1" x14ac:dyDescent="0.25">
      <c r="A6" s="44" t="s">
        <v>232</v>
      </c>
      <c r="B6" s="44"/>
      <c r="C6" s="43" t="s">
        <v>19</v>
      </c>
      <c r="D6" s="14" t="s">
        <v>20</v>
      </c>
      <c r="E6" s="43"/>
      <c r="F6" s="43" t="s">
        <v>19</v>
      </c>
      <c r="G6" s="43" t="s">
        <v>20</v>
      </c>
      <c r="H6" s="43"/>
      <c r="I6" s="5" t="s">
        <v>3</v>
      </c>
      <c r="J6" s="31"/>
      <c r="K6" s="43" t="s">
        <v>19</v>
      </c>
      <c r="L6" s="14" t="s">
        <v>20</v>
      </c>
      <c r="M6" s="43"/>
      <c r="N6" s="43" t="s">
        <v>19</v>
      </c>
      <c r="O6" s="43" t="s">
        <v>20</v>
      </c>
      <c r="P6" s="43"/>
      <c r="Q6" s="5" t="s">
        <v>3</v>
      </c>
      <c r="R6" s="29"/>
      <c r="S6" s="43" t="s">
        <v>19</v>
      </c>
      <c r="T6" s="14" t="s">
        <v>20</v>
      </c>
      <c r="U6" s="43"/>
      <c r="V6" s="43" t="s">
        <v>19</v>
      </c>
      <c r="W6" s="43" t="s">
        <v>20</v>
      </c>
      <c r="X6" s="43"/>
      <c r="Y6" s="5" t="s">
        <v>3</v>
      </c>
      <c r="Z6"/>
      <c r="AA6"/>
      <c r="AB6"/>
      <c r="AC6"/>
    </row>
    <row r="7" spans="1:29" s="1" customFormat="1" ht="6.65" customHeight="1" x14ac:dyDescent="0.25">
      <c r="A7" s="31"/>
      <c r="B7" s="29"/>
      <c r="C7" s="31"/>
      <c r="D7" s="32"/>
      <c r="E7" s="31"/>
      <c r="F7" s="6"/>
      <c r="G7" s="31"/>
      <c r="H7" s="31"/>
      <c r="I7" s="8"/>
      <c r="J7" s="31"/>
      <c r="K7" s="31"/>
      <c r="L7" s="32"/>
      <c r="M7" s="31"/>
      <c r="N7" s="6"/>
      <c r="O7" s="31"/>
      <c r="P7" s="31"/>
      <c r="Q7" s="8"/>
      <c r="R7" s="29"/>
      <c r="S7" s="31"/>
      <c r="T7" s="32"/>
      <c r="U7" s="31"/>
      <c r="V7" s="6"/>
      <c r="W7" s="31"/>
      <c r="X7" s="31"/>
      <c r="Y7" s="8"/>
      <c r="Z7"/>
      <c r="AA7"/>
      <c r="AB7"/>
      <c r="AC7"/>
    </row>
    <row r="8" spans="1:29" s="1" customFormat="1" ht="13" x14ac:dyDescent="0.25">
      <c r="A8" s="15" t="s">
        <v>254</v>
      </c>
      <c r="B8" s="29"/>
      <c r="C8" s="31"/>
      <c r="D8" s="32"/>
      <c r="E8" s="31"/>
      <c r="F8" s="33"/>
      <c r="G8" s="31"/>
      <c r="H8" s="31"/>
      <c r="I8" s="34"/>
      <c r="J8" s="31"/>
      <c r="K8" s="31"/>
      <c r="L8" s="32"/>
      <c r="M8" s="31"/>
      <c r="N8" s="33"/>
      <c r="O8" s="31"/>
      <c r="P8" s="31"/>
      <c r="Q8" s="34"/>
      <c r="R8" s="29"/>
      <c r="S8" s="31"/>
      <c r="T8" s="32"/>
      <c r="U8" s="31"/>
      <c r="V8" s="33"/>
      <c r="W8" s="31"/>
      <c r="X8" s="31"/>
      <c r="Y8" s="34"/>
      <c r="Z8"/>
      <c r="AA8"/>
      <c r="AB8"/>
      <c r="AC8"/>
    </row>
    <row r="9" spans="1:29" s="1" customFormat="1" ht="11.25" customHeight="1" x14ac:dyDescent="0.25">
      <c r="A9" s="31"/>
      <c r="B9" s="29" t="s">
        <v>21</v>
      </c>
      <c r="C9" s="31">
        <v>11</v>
      </c>
      <c r="D9" s="32">
        <f>C9/I9</f>
        <v>0.36666666666666664</v>
      </c>
      <c r="E9" s="32"/>
      <c r="F9" s="33">
        <v>19</v>
      </c>
      <c r="G9" s="32">
        <f>F9/I9</f>
        <v>0.6333333333333333</v>
      </c>
      <c r="H9" s="32"/>
      <c r="I9" s="34">
        <f>SUM(C9,F9)</f>
        <v>30</v>
      </c>
      <c r="J9" s="31"/>
      <c r="K9" s="31"/>
      <c r="L9" s="32"/>
      <c r="M9" s="32"/>
      <c r="N9" s="33"/>
      <c r="O9" s="32"/>
      <c r="P9" s="32"/>
      <c r="Q9" s="34">
        <f>SUM(K9,N9)</f>
        <v>0</v>
      </c>
      <c r="R9" s="29"/>
      <c r="S9" s="31">
        <f>C9+K9</f>
        <v>11</v>
      </c>
      <c r="T9" s="32">
        <f>S9/Y9</f>
        <v>0.36666666666666664</v>
      </c>
      <c r="U9" s="32"/>
      <c r="V9" s="33">
        <f>F9+N9</f>
        <v>19</v>
      </c>
      <c r="W9" s="32">
        <f>V9/Y9</f>
        <v>0.6333333333333333</v>
      </c>
      <c r="X9" s="32"/>
      <c r="Y9" s="34">
        <f>SUM(S9,V9)</f>
        <v>30</v>
      </c>
      <c r="Z9"/>
      <c r="AA9"/>
      <c r="AB9"/>
      <c r="AC9"/>
    </row>
    <row r="10" spans="1:29" s="1" customFormat="1" ht="11.25" customHeight="1" x14ac:dyDescent="0.25">
      <c r="A10" s="31"/>
      <c r="B10" s="29" t="s">
        <v>23</v>
      </c>
      <c r="C10" s="31"/>
      <c r="D10" s="32"/>
      <c r="E10" s="32"/>
      <c r="F10" s="33"/>
      <c r="G10" s="32"/>
      <c r="H10" s="32"/>
      <c r="I10" s="34"/>
      <c r="J10" s="31"/>
      <c r="K10" s="31"/>
      <c r="L10" s="32"/>
      <c r="M10" s="32"/>
      <c r="N10" s="33"/>
      <c r="O10" s="32"/>
      <c r="P10" s="32"/>
      <c r="Q10" s="34"/>
      <c r="R10" s="29"/>
      <c r="S10" s="31"/>
      <c r="T10" s="32"/>
      <c r="U10" s="32"/>
      <c r="V10" s="33"/>
      <c r="W10" s="32"/>
      <c r="X10" s="32"/>
      <c r="Y10" s="34"/>
      <c r="Z10"/>
      <c r="AA10"/>
      <c r="AB10"/>
      <c r="AC10"/>
    </row>
    <row r="11" spans="1:29" s="1" customFormat="1" ht="11.25" customHeight="1" x14ac:dyDescent="0.25">
      <c r="A11" s="31"/>
      <c r="B11" s="30" t="s">
        <v>25</v>
      </c>
      <c r="C11" s="31">
        <v>5</v>
      </c>
      <c r="D11" s="32">
        <f>C11/I11</f>
        <v>0.55555555555555558</v>
      </c>
      <c r="E11" s="32"/>
      <c r="F11" s="33">
        <v>4</v>
      </c>
      <c r="G11" s="32">
        <f>F11/I11</f>
        <v>0.44444444444444442</v>
      </c>
      <c r="H11" s="32"/>
      <c r="I11" s="34">
        <f t="shared" ref="I11:I23" si="0">SUM(C11,F11)</f>
        <v>9</v>
      </c>
      <c r="J11" s="31"/>
      <c r="K11" s="31"/>
      <c r="L11" s="32"/>
      <c r="M11" s="32"/>
      <c r="N11" s="33"/>
      <c r="O11" s="32"/>
      <c r="P11" s="32"/>
      <c r="Q11" s="34">
        <f t="shared" ref="Q11:Q23" si="1">SUM(K11,N11)</f>
        <v>0</v>
      </c>
      <c r="R11" s="29"/>
      <c r="S11" s="31">
        <f t="shared" ref="S11:S23" si="2">C11+K11</f>
        <v>5</v>
      </c>
      <c r="T11" s="32">
        <f>S11/Y11</f>
        <v>0.55555555555555558</v>
      </c>
      <c r="U11" s="32"/>
      <c r="V11" s="33">
        <f t="shared" ref="V11:V23" si="3">F11+N11</f>
        <v>4</v>
      </c>
      <c r="W11" s="32">
        <f>V11/Y11</f>
        <v>0.44444444444444442</v>
      </c>
      <c r="X11" s="32"/>
      <c r="Y11" s="34">
        <f t="shared" ref="Y11:Y23" si="4">SUM(S11,V11)</f>
        <v>9</v>
      </c>
      <c r="Z11"/>
      <c r="AA11"/>
      <c r="AB11"/>
      <c r="AC11"/>
    </row>
    <row r="12" spans="1:29" s="1" customFormat="1" ht="11.25" customHeight="1" x14ac:dyDescent="0.25">
      <c r="A12" s="31"/>
      <c r="B12" s="30" t="s">
        <v>26</v>
      </c>
      <c r="C12" s="31">
        <v>10</v>
      </c>
      <c r="D12" s="32">
        <f>C12/I12</f>
        <v>0.76923076923076927</v>
      </c>
      <c r="E12" s="32"/>
      <c r="F12" s="33">
        <v>3</v>
      </c>
      <c r="G12" s="32">
        <f>F12/I12</f>
        <v>0.23076923076923078</v>
      </c>
      <c r="H12" s="32"/>
      <c r="I12" s="34">
        <f t="shared" si="0"/>
        <v>13</v>
      </c>
      <c r="J12" s="31"/>
      <c r="K12" s="31"/>
      <c r="L12" s="32"/>
      <c r="M12" s="32"/>
      <c r="N12" s="33"/>
      <c r="O12" s="32"/>
      <c r="P12" s="32"/>
      <c r="Q12" s="34">
        <f t="shared" si="1"/>
        <v>0</v>
      </c>
      <c r="R12" s="29"/>
      <c r="S12" s="31">
        <f t="shared" si="2"/>
        <v>10</v>
      </c>
      <c r="T12" s="32">
        <f>S12/Y12</f>
        <v>0.76923076923076927</v>
      </c>
      <c r="U12" s="32"/>
      <c r="V12" s="33">
        <f t="shared" si="3"/>
        <v>3</v>
      </c>
      <c r="W12" s="32">
        <f>V12/Y12</f>
        <v>0.23076923076923078</v>
      </c>
      <c r="X12" s="32"/>
      <c r="Y12" s="34">
        <f t="shared" si="4"/>
        <v>13</v>
      </c>
      <c r="Z12"/>
      <c r="AA12"/>
      <c r="AB12"/>
      <c r="AC12"/>
    </row>
    <row r="13" spans="1:29" s="1" customFormat="1" ht="11.25" customHeight="1" x14ac:dyDescent="0.25">
      <c r="A13" s="31"/>
      <c r="B13" s="30" t="s">
        <v>27</v>
      </c>
      <c r="C13" s="31">
        <v>2</v>
      </c>
      <c r="D13" s="32">
        <f>C13/I13</f>
        <v>0.66666666666666663</v>
      </c>
      <c r="E13" s="32"/>
      <c r="F13" s="33">
        <v>1</v>
      </c>
      <c r="G13" s="32">
        <f>F13/I13</f>
        <v>0.33333333333333331</v>
      </c>
      <c r="H13" s="32"/>
      <c r="I13" s="34">
        <f t="shared" si="0"/>
        <v>3</v>
      </c>
      <c r="J13" s="31"/>
      <c r="K13" s="31"/>
      <c r="L13" s="32"/>
      <c r="M13" s="32"/>
      <c r="N13" s="33"/>
      <c r="O13" s="32"/>
      <c r="P13" s="32"/>
      <c r="Q13" s="34">
        <f t="shared" si="1"/>
        <v>0</v>
      </c>
      <c r="R13" s="29"/>
      <c r="S13" s="31">
        <f t="shared" si="2"/>
        <v>2</v>
      </c>
      <c r="T13" s="32">
        <f>S13/Y13</f>
        <v>0.66666666666666663</v>
      </c>
      <c r="U13" s="32"/>
      <c r="V13" s="33">
        <f t="shared" si="3"/>
        <v>1</v>
      </c>
      <c r="W13" s="32">
        <f>V13/Y13</f>
        <v>0.33333333333333331</v>
      </c>
      <c r="X13" s="32"/>
      <c r="Y13" s="34">
        <f t="shared" si="4"/>
        <v>3</v>
      </c>
      <c r="Z13"/>
      <c r="AA13"/>
      <c r="AB13"/>
      <c r="AC13"/>
    </row>
    <row r="14" spans="1:29" s="1" customFormat="1" ht="11.25" customHeight="1" x14ac:dyDescent="0.25">
      <c r="A14" s="31"/>
      <c r="B14" s="29" t="s">
        <v>22</v>
      </c>
      <c r="C14" s="31">
        <v>4</v>
      </c>
      <c r="D14" s="32">
        <f t="shared" ref="D14:D74" si="5">C14/I14</f>
        <v>0.5714285714285714</v>
      </c>
      <c r="E14" s="32"/>
      <c r="F14" s="33">
        <v>3</v>
      </c>
      <c r="G14" s="32">
        <f t="shared" ref="G14:G74" si="6">F14/I14</f>
        <v>0.42857142857142855</v>
      </c>
      <c r="H14" s="32"/>
      <c r="I14" s="34">
        <f t="shared" si="0"/>
        <v>7</v>
      </c>
      <c r="J14" s="31"/>
      <c r="K14" s="31"/>
      <c r="L14" s="32"/>
      <c r="M14" s="32"/>
      <c r="N14" s="33"/>
      <c r="O14" s="32"/>
      <c r="P14" s="32"/>
      <c r="Q14" s="34">
        <f t="shared" si="1"/>
        <v>0</v>
      </c>
      <c r="R14" s="29"/>
      <c r="S14" s="31">
        <f t="shared" si="2"/>
        <v>4</v>
      </c>
      <c r="T14" s="32">
        <f t="shared" ref="T14:T20" si="7">S14/Y14</f>
        <v>0.5714285714285714</v>
      </c>
      <c r="U14" s="32"/>
      <c r="V14" s="33">
        <f t="shared" si="3"/>
        <v>3</v>
      </c>
      <c r="W14" s="32">
        <f t="shared" ref="W14:W20" si="8">V14/Y14</f>
        <v>0.42857142857142855</v>
      </c>
      <c r="X14" s="32"/>
      <c r="Y14" s="34">
        <f t="shared" si="4"/>
        <v>7</v>
      </c>
      <c r="Z14"/>
      <c r="AA14"/>
      <c r="AB14"/>
      <c r="AC14"/>
    </row>
    <row r="15" spans="1:29" s="1" customFormat="1" ht="11.25" customHeight="1" x14ac:dyDescent="0.25">
      <c r="A15" s="31"/>
      <c r="B15" s="29" t="s">
        <v>24</v>
      </c>
      <c r="C15" s="31">
        <v>11</v>
      </c>
      <c r="D15" s="32">
        <f t="shared" si="5"/>
        <v>0.57894736842105265</v>
      </c>
      <c r="E15" s="32"/>
      <c r="F15" s="33">
        <v>8</v>
      </c>
      <c r="G15" s="32">
        <f t="shared" si="6"/>
        <v>0.42105263157894735</v>
      </c>
      <c r="H15" s="32"/>
      <c r="I15" s="34">
        <f t="shared" si="0"/>
        <v>19</v>
      </c>
      <c r="J15" s="31"/>
      <c r="K15" s="31"/>
      <c r="L15" s="32"/>
      <c r="M15" s="32"/>
      <c r="N15" s="33"/>
      <c r="O15" s="32"/>
      <c r="P15" s="32"/>
      <c r="Q15" s="34">
        <f t="shared" si="1"/>
        <v>0</v>
      </c>
      <c r="R15" s="29"/>
      <c r="S15" s="31">
        <f t="shared" si="2"/>
        <v>11</v>
      </c>
      <c r="T15" s="32">
        <f t="shared" si="7"/>
        <v>0.57894736842105265</v>
      </c>
      <c r="U15" s="32"/>
      <c r="V15" s="33">
        <f t="shared" si="3"/>
        <v>8</v>
      </c>
      <c r="W15" s="32">
        <f t="shared" si="8"/>
        <v>0.42105263157894735</v>
      </c>
      <c r="X15" s="32"/>
      <c r="Y15" s="34">
        <f t="shared" si="4"/>
        <v>19</v>
      </c>
      <c r="Z15"/>
      <c r="AA15"/>
      <c r="AB15"/>
      <c r="AC15"/>
    </row>
    <row r="16" spans="1:29" s="1" customFormat="1" ht="13" x14ac:dyDescent="0.25">
      <c r="A16" s="31"/>
      <c r="B16" s="29" t="s">
        <v>250</v>
      </c>
      <c r="C16" s="31">
        <v>7</v>
      </c>
      <c r="D16" s="32">
        <f t="shared" si="5"/>
        <v>0.77777777777777779</v>
      </c>
      <c r="E16" s="32"/>
      <c r="F16" s="33">
        <v>2</v>
      </c>
      <c r="G16" s="32">
        <f t="shared" si="6"/>
        <v>0.22222222222222221</v>
      </c>
      <c r="H16" s="32"/>
      <c r="I16" s="34">
        <f t="shared" si="0"/>
        <v>9</v>
      </c>
      <c r="J16" s="31"/>
      <c r="K16" s="31"/>
      <c r="L16" s="32"/>
      <c r="M16" s="32"/>
      <c r="N16" s="33"/>
      <c r="O16" s="32"/>
      <c r="P16" s="32"/>
      <c r="Q16" s="34">
        <f t="shared" si="1"/>
        <v>0</v>
      </c>
      <c r="R16" s="29"/>
      <c r="S16" s="31">
        <f t="shared" si="2"/>
        <v>7</v>
      </c>
      <c r="T16" s="32">
        <f t="shared" si="7"/>
        <v>0.77777777777777779</v>
      </c>
      <c r="U16" s="32"/>
      <c r="V16" s="33">
        <f t="shared" si="3"/>
        <v>2</v>
      </c>
      <c r="W16" s="32">
        <f t="shared" si="8"/>
        <v>0.22222222222222221</v>
      </c>
      <c r="X16" s="32"/>
      <c r="Y16" s="34">
        <f t="shared" si="4"/>
        <v>9</v>
      </c>
      <c r="Z16"/>
      <c r="AA16"/>
      <c r="AB16"/>
      <c r="AC16"/>
    </row>
    <row r="17" spans="1:29" s="1" customFormat="1" ht="13" x14ac:dyDescent="0.25">
      <c r="A17" s="31"/>
      <c r="B17" s="29" t="s">
        <v>251</v>
      </c>
      <c r="C17" s="31"/>
      <c r="D17" s="32"/>
      <c r="E17" s="32"/>
      <c r="F17" s="33"/>
      <c r="G17" s="32"/>
      <c r="H17" s="32"/>
      <c r="I17" s="34"/>
      <c r="J17" s="31"/>
      <c r="K17" s="31"/>
      <c r="L17" s="32"/>
      <c r="M17" s="32"/>
      <c r="N17" s="33"/>
      <c r="O17" s="32"/>
      <c r="P17" s="32"/>
      <c r="Q17" s="34"/>
      <c r="R17" s="29"/>
      <c r="S17" s="31"/>
      <c r="T17" s="32"/>
      <c r="U17" s="32"/>
      <c r="V17" s="33"/>
      <c r="W17" s="32"/>
      <c r="X17" s="32"/>
      <c r="Y17" s="34"/>
      <c r="Z17"/>
      <c r="AA17"/>
      <c r="AB17"/>
      <c r="AC17"/>
    </row>
    <row r="18" spans="1:29" s="1" customFormat="1" ht="11.25" customHeight="1" x14ac:dyDescent="0.25">
      <c r="A18" s="31"/>
      <c r="B18" s="29" t="s">
        <v>191</v>
      </c>
      <c r="C18" s="31">
        <v>4</v>
      </c>
      <c r="D18" s="32">
        <f t="shared" si="5"/>
        <v>1</v>
      </c>
      <c r="E18" s="32"/>
      <c r="F18" s="33">
        <v>0</v>
      </c>
      <c r="G18" s="32">
        <f t="shared" si="6"/>
        <v>0</v>
      </c>
      <c r="H18" s="32"/>
      <c r="I18" s="34">
        <f t="shared" si="0"/>
        <v>4</v>
      </c>
      <c r="J18" s="31"/>
      <c r="K18" s="31"/>
      <c r="L18" s="32"/>
      <c r="M18" s="32"/>
      <c r="N18" s="33"/>
      <c r="O18" s="32"/>
      <c r="P18" s="32"/>
      <c r="Q18" s="34">
        <f t="shared" si="1"/>
        <v>0</v>
      </c>
      <c r="R18" s="29"/>
      <c r="S18" s="31">
        <f t="shared" si="2"/>
        <v>4</v>
      </c>
      <c r="T18" s="32">
        <f t="shared" si="7"/>
        <v>1</v>
      </c>
      <c r="U18" s="32"/>
      <c r="V18" s="33">
        <f t="shared" si="3"/>
        <v>0</v>
      </c>
      <c r="W18" s="32">
        <f t="shared" si="8"/>
        <v>0</v>
      </c>
      <c r="X18" s="32"/>
      <c r="Y18" s="34">
        <f t="shared" si="4"/>
        <v>4</v>
      </c>
      <c r="Z18"/>
      <c r="AA18"/>
      <c r="AB18"/>
      <c r="AC18"/>
    </row>
    <row r="19" spans="1:29" s="1" customFormat="1" ht="11.25" customHeight="1" x14ac:dyDescent="0.25">
      <c r="A19" s="31"/>
      <c r="B19" s="29" t="s">
        <v>226</v>
      </c>
      <c r="C19" s="31">
        <v>1</v>
      </c>
      <c r="D19" s="32">
        <f t="shared" si="5"/>
        <v>1</v>
      </c>
      <c r="E19" s="32"/>
      <c r="F19" s="33">
        <v>0</v>
      </c>
      <c r="G19" s="32">
        <f t="shared" si="6"/>
        <v>0</v>
      </c>
      <c r="H19" s="32"/>
      <c r="I19" s="34">
        <f t="shared" si="0"/>
        <v>1</v>
      </c>
      <c r="J19" s="31"/>
      <c r="K19" s="31"/>
      <c r="L19" s="32"/>
      <c r="M19" s="32"/>
      <c r="N19" s="33"/>
      <c r="O19" s="32"/>
      <c r="P19" s="32"/>
      <c r="Q19" s="34">
        <f t="shared" si="1"/>
        <v>0</v>
      </c>
      <c r="R19" s="29"/>
      <c r="S19" s="31">
        <f t="shared" si="2"/>
        <v>1</v>
      </c>
      <c r="T19" s="32">
        <f t="shared" si="7"/>
        <v>1</v>
      </c>
      <c r="U19" s="32"/>
      <c r="V19" s="33">
        <f t="shared" si="3"/>
        <v>0</v>
      </c>
      <c r="W19" s="32">
        <f t="shared" si="8"/>
        <v>0</v>
      </c>
      <c r="X19" s="32"/>
      <c r="Y19" s="34">
        <f t="shared" si="4"/>
        <v>1</v>
      </c>
      <c r="Z19"/>
      <c r="AA19"/>
      <c r="AB19"/>
      <c r="AC19"/>
    </row>
    <row r="20" spans="1:29" s="1" customFormat="1" ht="11.25" customHeight="1" x14ac:dyDescent="0.25">
      <c r="A20" s="31"/>
      <c r="B20" s="26" t="s">
        <v>227</v>
      </c>
      <c r="C20" s="31">
        <v>38</v>
      </c>
      <c r="D20" s="32">
        <f t="shared" si="5"/>
        <v>0.95</v>
      </c>
      <c r="E20" s="32"/>
      <c r="F20" s="33">
        <v>2</v>
      </c>
      <c r="G20" s="32">
        <f t="shared" si="6"/>
        <v>0.05</v>
      </c>
      <c r="H20" s="32"/>
      <c r="I20" s="34">
        <f t="shared" si="0"/>
        <v>40</v>
      </c>
      <c r="J20" s="31"/>
      <c r="K20" s="31"/>
      <c r="L20" s="32"/>
      <c r="M20" s="32"/>
      <c r="N20" s="33"/>
      <c r="O20" s="32"/>
      <c r="P20" s="32"/>
      <c r="Q20" s="34">
        <f t="shared" si="1"/>
        <v>0</v>
      </c>
      <c r="R20" s="29"/>
      <c r="S20" s="31">
        <f t="shared" si="2"/>
        <v>38</v>
      </c>
      <c r="T20" s="32">
        <f t="shared" si="7"/>
        <v>0.95</v>
      </c>
      <c r="U20" s="32"/>
      <c r="V20" s="33">
        <f t="shared" si="3"/>
        <v>2</v>
      </c>
      <c r="W20" s="32">
        <f t="shared" si="8"/>
        <v>0.05</v>
      </c>
      <c r="X20" s="32"/>
      <c r="Y20" s="34">
        <f t="shared" si="4"/>
        <v>40</v>
      </c>
      <c r="Z20"/>
      <c r="AA20"/>
      <c r="AB20"/>
      <c r="AC20"/>
    </row>
    <row r="21" spans="1:29" s="1" customFormat="1" ht="11.25" customHeight="1" x14ac:dyDescent="0.25">
      <c r="A21" s="31"/>
      <c r="B21" s="31" t="s">
        <v>208</v>
      </c>
      <c r="C21" s="31">
        <v>3</v>
      </c>
      <c r="D21" s="32">
        <f t="shared" ref="D21" si="9">C21/I21</f>
        <v>0.27272727272727271</v>
      </c>
      <c r="E21" s="32"/>
      <c r="F21" s="33">
        <v>8</v>
      </c>
      <c r="G21" s="32">
        <f t="shared" ref="G21" si="10">F21/I21</f>
        <v>0.72727272727272729</v>
      </c>
      <c r="H21" s="32"/>
      <c r="I21" s="34">
        <f t="shared" si="0"/>
        <v>11</v>
      </c>
      <c r="J21" s="31"/>
      <c r="K21" s="31"/>
      <c r="L21" s="32"/>
      <c r="M21" s="32"/>
      <c r="N21" s="33"/>
      <c r="O21" s="32"/>
      <c r="P21" s="32"/>
      <c r="Q21" s="34">
        <f t="shared" si="1"/>
        <v>0</v>
      </c>
      <c r="R21" s="29"/>
      <c r="S21" s="31">
        <f t="shared" ref="S21" si="11">C21+K21</f>
        <v>3</v>
      </c>
      <c r="T21" s="32">
        <f t="shared" ref="T21" si="12">S21/Y21</f>
        <v>0.27272727272727271</v>
      </c>
      <c r="U21" s="32"/>
      <c r="V21" s="33">
        <f t="shared" ref="V21" si="13">F21+N21</f>
        <v>8</v>
      </c>
      <c r="W21" s="32">
        <f t="shared" ref="W21" si="14">V21/Y21</f>
        <v>0.72727272727272729</v>
      </c>
      <c r="X21" s="32"/>
      <c r="Y21" s="34">
        <f t="shared" si="4"/>
        <v>11</v>
      </c>
      <c r="Z21"/>
      <c r="AA21"/>
      <c r="AB21"/>
      <c r="AC21"/>
    </row>
    <row r="22" spans="1:29" s="1" customFormat="1" ht="10" customHeight="1" x14ac:dyDescent="0.25">
      <c r="A22" s="31"/>
      <c r="B22" s="31"/>
      <c r="C22" s="31"/>
      <c r="D22" s="32"/>
      <c r="E22" s="32"/>
      <c r="F22" s="33"/>
      <c r="G22" s="32"/>
      <c r="H22" s="32"/>
      <c r="I22" s="34"/>
      <c r="J22" s="31"/>
      <c r="K22" s="31"/>
      <c r="L22" s="32"/>
      <c r="M22" s="32"/>
      <c r="N22" s="33"/>
      <c r="O22" s="32"/>
      <c r="P22" s="32"/>
      <c r="Q22" s="34"/>
      <c r="R22" s="29"/>
      <c r="S22" s="31"/>
      <c r="T22" s="32"/>
      <c r="U22" s="32"/>
      <c r="V22" s="33"/>
      <c r="W22" s="32"/>
      <c r="X22" s="32"/>
      <c r="Y22" s="34"/>
      <c r="Z22"/>
      <c r="AA22"/>
      <c r="AB22"/>
      <c r="AC22"/>
    </row>
    <row r="23" spans="1:29" s="2" customFormat="1" ht="11.25" customHeight="1" x14ac:dyDescent="0.25">
      <c r="A23" s="15"/>
      <c r="B23" s="4" t="s">
        <v>234</v>
      </c>
      <c r="C23" s="15">
        <f>SUM(C9:C21)</f>
        <v>96</v>
      </c>
      <c r="D23" s="32">
        <f t="shared" si="5"/>
        <v>0.65753424657534243</v>
      </c>
      <c r="E23" s="32"/>
      <c r="F23" s="7">
        <f>SUM(F9:F21)</f>
        <v>50</v>
      </c>
      <c r="G23" s="32">
        <f t="shared" si="6"/>
        <v>0.34246575342465752</v>
      </c>
      <c r="H23" s="32"/>
      <c r="I23" s="9">
        <f t="shared" si="0"/>
        <v>146</v>
      </c>
      <c r="J23" s="31"/>
      <c r="K23" s="15"/>
      <c r="L23" s="32"/>
      <c r="M23" s="32"/>
      <c r="N23" s="7"/>
      <c r="O23" s="32"/>
      <c r="P23" s="32"/>
      <c r="Q23" s="9">
        <f t="shared" si="1"/>
        <v>0</v>
      </c>
      <c r="R23" s="29"/>
      <c r="S23" s="15">
        <f t="shared" si="2"/>
        <v>96</v>
      </c>
      <c r="T23" s="32">
        <f t="shared" ref="T23" si="15">S23/Y23</f>
        <v>0.65753424657534243</v>
      </c>
      <c r="U23" s="32"/>
      <c r="V23" s="7">
        <f t="shared" si="3"/>
        <v>50</v>
      </c>
      <c r="W23" s="32">
        <f t="shared" ref="W23" si="16">V23/Y23</f>
        <v>0.34246575342465752</v>
      </c>
      <c r="X23" s="32"/>
      <c r="Y23" s="9">
        <f t="shared" si="4"/>
        <v>146</v>
      </c>
      <c r="Z23"/>
      <c r="AA23"/>
      <c r="AB23"/>
      <c r="AC23"/>
    </row>
    <row r="24" spans="1:29" s="1" customFormat="1" ht="10" customHeight="1" x14ac:dyDescent="0.25">
      <c r="A24" s="36"/>
      <c r="B24" s="29"/>
      <c r="C24" s="31"/>
      <c r="D24" s="32"/>
      <c r="E24" s="32"/>
      <c r="F24" s="33"/>
      <c r="G24" s="32"/>
      <c r="H24" s="32"/>
      <c r="I24" s="34"/>
      <c r="J24" s="31"/>
      <c r="K24" s="31"/>
      <c r="L24" s="32"/>
      <c r="M24" s="32"/>
      <c r="N24" s="33"/>
      <c r="O24" s="32"/>
      <c r="P24" s="32"/>
      <c r="Q24" s="34"/>
      <c r="R24" s="29"/>
      <c r="S24" s="31"/>
      <c r="T24" s="32"/>
      <c r="U24" s="32"/>
      <c r="V24" s="33"/>
      <c r="W24" s="32"/>
      <c r="X24" s="32"/>
      <c r="Y24" s="34"/>
      <c r="Z24"/>
      <c r="AA24"/>
      <c r="AB24"/>
      <c r="AC24"/>
    </row>
    <row r="25" spans="1:29" s="1" customFormat="1" ht="11.25" customHeight="1" x14ac:dyDescent="0.25">
      <c r="A25" s="15" t="s">
        <v>4</v>
      </c>
      <c r="B25" s="29"/>
      <c r="C25" s="31"/>
      <c r="D25" s="32"/>
      <c r="E25" s="32"/>
      <c r="F25" s="33"/>
      <c r="G25" s="32"/>
      <c r="H25" s="32"/>
      <c r="I25" s="34"/>
      <c r="J25" s="31"/>
      <c r="K25" s="31"/>
      <c r="L25" s="32"/>
      <c r="M25" s="32"/>
      <c r="N25" s="33"/>
      <c r="O25" s="32"/>
      <c r="P25" s="32"/>
      <c r="Q25" s="34"/>
      <c r="R25" s="29"/>
      <c r="S25" s="31"/>
      <c r="T25" s="32"/>
      <c r="U25" s="32"/>
      <c r="V25" s="33"/>
      <c r="W25" s="32"/>
      <c r="X25" s="32"/>
      <c r="Y25" s="34"/>
      <c r="Z25"/>
      <c r="AA25"/>
      <c r="AB25"/>
      <c r="AC25"/>
    </row>
    <row r="26" spans="1:29" s="1" customFormat="1" ht="11.25" customHeight="1" x14ac:dyDescent="0.25">
      <c r="A26" s="31"/>
      <c r="B26" s="29" t="s">
        <v>0</v>
      </c>
      <c r="C26" s="31"/>
      <c r="D26" s="32"/>
      <c r="E26" s="32"/>
      <c r="F26" s="33"/>
      <c r="G26" s="32"/>
      <c r="H26" s="32"/>
      <c r="I26" s="34"/>
      <c r="J26" s="31"/>
      <c r="K26" s="31"/>
      <c r="L26" s="32"/>
      <c r="M26" s="32"/>
      <c r="N26" s="33"/>
      <c r="O26" s="32"/>
      <c r="P26" s="32"/>
      <c r="Q26" s="34"/>
      <c r="R26" s="29"/>
      <c r="S26" s="31"/>
      <c r="T26" s="32"/>
      <c r="U26" s="32"/>
      <c r="V26" s="33"/>
      <c r="W26" s="32"/>
      <c r="X26" s="32"/>
      <c r="Y26" s="34"/>
      <c r="Z26"/>
      <c r="AA26"/>
      <c r="AB26"/>
      <c r="AC26"/>
    </row>
    <row r="27" spans="1:29" s="1" customFormat="1" ht="11.25" customHeight="1" x14ac:dyDescent="0.25">
      <c r="A27" s="31"/>
      <c r="B27" s="30" t="s">
        <v>28</v>
      </c>
      <c r="C27" s="31">
        <v>1</v>
      </c>
      <c r="D27" s="32">
        <f t="shared" si="5"/>
        <v>5.8823529411764705E-2</v>
      </c>
      <c r="E27" s="32"/>
      <c r="F27" s="33">
        <v>16</v>
      </c>
      <c r="G27" s="32">
        <f t="shared" si="6"/>
        <v>0.94117647058823528</v>
      </c>
      <c r="H27" s="32"/>
      <c r="I27" s="34">
        <f t="shared" ref="I27:I29" si="17">SUM(C27,F27)</f>
        <v>17</v>
      </c>
      <c r="J27" s="31"/>
      <c r="K27" s="31"/>
      <c r="L27" s="32"/>
      <c r="M27" s="32"/>
      <c r="N27" s="33"/>
      <c r="O27" s="32"/>
      <c r="P27" s="32"/>
      <c r="Q27" s="34">
        <f t="shared" ref="Q27:Q29" si="18">SUM(K27,N27)</f>
        <v>0</v>
      </c>
      <c r="R27" s="29"/>
      <c r="S27" s="31">
        <f>C27+K27</f>
        <v>1</v>
      </c>
      <c r="T27" s="32">
        <f t="shared" ref="T27:T29" si="19">S27/Y27</f>
        <v>5.8823529411764705E-2</v>
      </c>
      <c r="U27" s="32"/>
      <c r="V27" s="33">
        <f>F27+N27</f>
        <v>16</v>
      </c>
      <c r="W27" s="32">
        <f t="shared" ref="W27:W29" si="20">V27/Y27</f>
        <v>0.94117647058823528</v>
      </c>
      <c r="X27" s="32"/>
      <c r="Y27" s="34">
        <f t="shared" ref="Y27:Y29" si="21">SUM(S27,V27)</f>
        <v>17</v>
      </c>
      <c r="Z27"/>
      <c r="AA27"/>
      <c r="AB27"/>
      <c r="AC27"/>
    </row>
    <row r="28" spans="1:29" s="1" customFormat="1" ht="11.25" customHeight="1" x14ac:dyDescent="0.25">
      <c r="A28" s="31"/>
      <c r="B28" s="30" t="s">
        <v>29</v>
      </c>
      <c r="C28" s="31">
        <v>4</v>
      </c>
      <c r="D28" s="32">
        <f t="shared" si="5"/>
        <v>0.12121212121212122</v>
      </c>
      <c r="E28" s="32"/>
      <c r="F28" s="33">
        <v>29</v>
      </c>
      <c r="G28" s="32">
        <f t="shared" si="6"/>
        <v>0.87878787878787878</v>
      </c>
      <c r="H28" s="32"/>
      <c r="I28" s="34">
        <f t="shared" si="17"/>
        <v>33</v>
      </c>
      <c r="J28" s="31"/>
      <c r="K28" s="31"/>
      <c r="L28" s="32"/>
      <c r="M28" s="32"/>
      <c r="N28" s="33"/>
      <c r="O28" s="32"/>
      <c r="P28" s="32"/>
      <c r="Q28" s="34">
        <f t="shared" si="18"/>
        <v>0</v>
      </c>
      <c r="R28" s="29"/>
      <c r="S28" s="31">
        <f t="shared" ref="S28:S34" si="22">C28+K28</f>
        <v>4</v>
      </c>
      <c r="T28" s="32">
        <f t="shared" si="19"/>
        <v>0.12121212121212122</v>
      </c>
      <c r="U28" s="32"/>
      <c r="V28" s="33">
        <f t="shared" ref="V28:V34" si="23">F28+N28</f>
        <v>29</v>
      </c>
      <c r="W28" s="32">
        <f t="shared" si="20"/>
        <v>0.87878787878787878</v>
      </c>
      <c r="X28" s="32"/>
      <c r="Y28" s="34">
        <f t="shared" si="21"/>
        <v>33</v>
      </c>
      <c r="Z28"/>
      <c r="AA28"/>
      <c r="AB28"/>
      <c r="AC28"/>
    </row>
    <row r="29" spans="1:29" s="1" customFormat="1" ht="11.25" customHeight="1" x14ac:dyDescent="0.25">
      <c r="A29" s="31"/>
      <c r="B29" s="30" t="s">
        <v>30</v>
      </c>
      <c r="C29" s="31">
        <v>2</v>
      </c>
      <c r="D29" s="32">
        <f t="shared" si="5"/>
        <v>0.18181818181818182</v>
      </c>
      <c r="E29" s="32"/>
      <c r="F29" s="33">
        <v>9</v>
      </c>
      <c r="G29" s="32">
        <f t="shared" si="6"/>
        <v>0.81818181818181823</v>
      </c>
      <c r="H29" s="32"/>
      <c r="I29" s="34">
        <f t="shared" si="17"/>
        <v>11</v>
      </c>
      <c r="J29" s="31"/>
      <c r="K29" s="31"/>
      <c r="L29" s="32"/>
      <c r="M29" s="32"/>
      <c r="N29" s="33"/>
      <c r="O29" s="32"/>
      <c r="P29" s="32"/>
      <c r="Q29" s="34">
        <f t="shared" si="18"/>
        <v>0</v>
      </c>
      <c r="R29" s="29"/>
      <c r="S29" s="31">
        <f t="shared" si="22"/>
        <v>2</v>
      </c>
      <c r="T29" s="32">
        <f t="shared" si="19"/>
        <v>0.18181818181818182</v>
      </c>
      <c r="U29" s="32"/>
      <c r="V29" s="33">
        <f t="shared" si="23"/>
        <v>9</v>
      </c>
      <c r="W29" s="32">
        <f t="shared" si="20"/>
        <v>0.81818181818181823</v>
      </c>
      <c r="X29" s="32"/>
      <c r="Y29" s="34">
        <f t="shared" si="21"/>
        <v>11</v>
      </c>
      <c r="Z29"/>
      <c r="AA29"/>
      <c r="AB29"/>
      <c r="AC29"/>
    </row>
    <row r="30" spans="1:29" s="1" customFormat="1" ht="11.25" customHeight="1" x14ac:dyDescent="0.25">
      <c r="A30" s="31"/>
      <c r="B30" s="30" t="s">
        <v>150</v>
      </c>
      <c r="C30" s="31">
        <v>3</v>
      </c>
      <c r="D30" s="32">
        <f>C30/I30</f>
        <v>0.6</v>
      </c>
      <c r="E30" s="32"/>
      <c r="F30" s="33">
        <v>2</v>
      </c>
      <c r="G30" s="32">
        <f>F30/I30</f>
        <v>0.4</v>
      </c>
      <c r="H30" s="32"/>
      <c r="I30" s="34">
        <f>SUM(C30,F30)</f>
        <v>5</v>
      </c>
      <c r="J30" s="31"/>
      <c r="K30" s="31"/>
      <c r="L30" s="32"/>
      <c r="M30" s="32"/>
      <c r="N30" s="33"/>
      <c r="O30" s="32"/>
      <c r="P30" s="32"/>
      <c r="Q30" s="34">
        <f>SUM(K30,N30)</f>
        <v>0</v>
      </c>
      <c r="R30" s="29"/>
      <c r="S30" s="31">
        <f>C30+K30</f>
        <v>3</v>
      </c>
      <c r="T30" s="32">
        <f>S30/Y30</f>
        <v>0.6</v>
      </c>
      <c r="U30" s="32"/>
      <c r="V30" s="33">
        <f>F30+N30</f>
        <v>2</v>
      </c>
      <c r="W30" s="32">
        <f>V30/Y30</f>
        <v>0.4</v>
      </c>
      <c r="X30" s="32"/>
      <c r="Y30" s="34">
        <f>SUM(S30,V30)</f>
        <v>5</v>
      </c>
      <c r="Z30"/>
      <c r="AA30"/>
      <c r="AB30"/>
      <c r="AC30"/>
    </row>
    <row r="31" spans="1:29" s="1" customFormat="1" ht="11.25" customHeight="1" x14ac:dyDescent="0.25">
      <c r="A31" s="31"/>
      <c r="B31" s="29" t="s">
        <v>236</v>
      </c>
      <c r="C31" s="31"/>
      <c r="D31" s="32"/>
      <c r="E31" s="32"/>
      <c r="F31" s="33"/>
      <c r="G31" s="32"/>
      <c r="H31" s="32"/>
      <c r="I31" s="34"/>
      <c r="J31" s="31"/>
      <c r="K31" s="31"/>
      <c r="L31" s="32"/>
      <c r="M31" s="32"/>
      <c r="N31" s="33"/>
      <c r="O31" s="32"/>
      <c r="P31" s="32"/>
      <c r="Q31" s="34"/>
      <c r="R31" s="29"/>
      <c r="S31" s="31"/>
      <c r="T31" s="32"/>
      <c r="U31" s="32"/>
      <c r="V31" s="33"/>
      <c r="W31" s="32"/>
      <c r="X31" s="32"/>
      <c r="Y31" s="34"/>
      <c r="Z31"/>
      <c r="AA31"/>
      <c r="AB31"/>
      <c r="AC31"/>
    </row>
    <row r="32" spans="1:29" x14ac:dyDescent="0.25">
      <c r="A32" s="31"/>
      <c r="B32" s="30" t="s">
        <v>30</v>
      </c>
      <c r="C32" s="31">
        <v>0</v>
      </c>
      <c r="D32" s="32">
        <f>C32/I32</f>
        <v>0</v>
      </c>
      <c r="E32" s="31"/>
      <c r="F32" s="33">
        <v>1</v>
      </c>
      <c r="G32" s="32">
        <f>F32/I32</f>
        <v>1</v>
      </c>
      <c r="H32" s="31"/>
      <c r="I32" s="34">
        <f>SUM(C32,F32)</f>
        <v>1</v>
      </c>
      <c r="J32" s="31"/>
      <c r="K32" s="31"/>
      <c r="L32" s="32"/>
      <c r="M32" s="31"/>
      <c r="N32" s="31"/>
      <c r="O32" s="31"/>
      <c r="P32" s="31"/>
      <c r="Q32" s="34">
        <f>SUM(K32,N32)</f>
        <v>0</v>
      </c>
      <c r="R32" s="29"/>
      <c r="S32" s="31">
        <f t="shared" ref="S32" si="24">C32+K32</f>
        <v>0</v>
      </c>
      <c r="T32" s="32">
        <f t="shared" ref="T32" si="25">S32/Y32</f>
        <v>0</v>
      </c>
      <c r="U32" s="32"/>
      <c r="V32" s="33">
        <f t="shared" ref="V32" si="26">F32+N32</f>
        <v>1</v>
      </c>
      <c r="W32" s="32">
        <f t="shared" ref="W32" si="27">V32/Y32</f>
        <v>1</v>
      </c>
      <c r="X32" s="32"/>
      <c r="Y32" s="34">
        <f t="shared" ref="Y32" si="28">SUM(S32,V32)</f>
        <v>1</v>
      </c>
    </row>
    <row r="33" spans="1:29" s="1" customFormat="1" ht="10" customHeight="1" x14ac:dyDescent="0.25">
      <c r="A33" s="31"/>
      <c r="B33" s="29"/>
      <c r="C33" s="31"/>
      <c r="D33" s="32"/>
      <c r="E33" s="32"/>
      <c r="F33" s="33"/>
      <c r="G33" s="32"/>
      <c r="H33" s="32"/>
      <c r="I33" s="34"/>
      <c r="J33" s="31"/>
      <c r="K33" s="31"/>
      <c r="L33" s="32"/>
      <c r="M33" s="32"/>
      <c r="N33" s="33"/>
      <c r="O33" s="32"/>
      <c r="P33" s="32"/>
      <c r="Q33" s="34"/>
      <c r="R33" s="29"/>
      <c r="S33" s="31"/>
      <c r="T33" s="32"/>
      <c r="U33" s="32"/>
      <c r="V33" s="33"/>
      <c r="W33" s="32"/>
      <c r="X33" s="32"/>
      <c r="Y33" s="34"/>
      <c r="Z33"/>
      <c r="AA33"/>
      <c r="AB33"/>
      <c r="AC33"/>
    </row>
    <row r="34" spans="1:29" s="2" customFormat="1" ht="11.25" customHeight="1" x14ac:dyDescent="0.25">
      <c r="A34" s="15"/>
      <c r="B34" s="4" t="s">
        <v>234</v>
      </c>
      <c r="C34" s="15">
        <f>SUM(C27:C33)</f>
        <v>10</v>
      </c>
      <c r="D34" s="32">
        <f t="shared" si="5"/>
        <v>0.14925373134328357</v>
      </c>
      <c r="E34" s="32"/>
      <c r="F34" s="7">
        <f>SUM(F27:F33)</f>
        <v>57</v>
      </c>
      <c r="G34" s="32">
        <f t="shared" si="6"/>
        <v>0.85074626865671643</v>
      </c>
      <c r="H34" s="32"/>
      <c r="I34" s="9">
        <f>SUM(C34,F34)</f>
        <v>67</v>
      </c>
      <c r="J34" s="31"/>
      <c r="K34" s="15"/>
      <c r="L34" s="32"/>
      <c r="M34" s="32"/>
      <c r="N34" s="7"/>
      <c r="O34" s="32"/>
      <c r="P34" s="32"/>
      <c r="Q34" s="9">
        <f>SUM(K34,N34)</f>
        <v>0</v>
      </c>
      <c r="R34" s="29"/>
      <c r="S34" s="15">
        <f t="shared" si="22"/>
        <v>10</v>
      </c>
      <c r="T34" s="32">
        <f t="shared" ref="T34" si="29">S34/Y34</f>
        <v>0.14925373134328357</v>
      </c>
      <c r="U34" s="32"/>
      <c r="V34" s="7">
        <f t="shared" si="23"/>
        <v>57</v>
      </c>
      <c r="W34" s="32">
        <f t="shared" ref="W34" si="30">V34/Y34</f>
        <v>0.85074626865671643</v>
      </c>
      <c r="X34" s="32"/>
      <c r="Y34" s="9">
        <f>SUM(S34,V34)</f>
        <v>67</v>
      </c>
      <c r="Z34"/>
      <c r="AA34"/>
      <c r="AB34"/>
      <c r="AC34"/>
    </row>
    <row r="35" spans="1:29" s="1" customFormat="1" ht="10" customHeight="1" x14ac:dyDescent="0.25">
      <c r="A35" s="36"/>
      <c r="B35" s="29"/>
      <c r="C35" s="31"/>
      <c r="D35" s="32"/>
      <c r="E35" s="32"/>
      <c r="F35" s="33"/>
      <c r="G35" s="32"/>
      <c r="H35" s="32"/>
      <c r="I35" s="34"/>
      <c r="J35" s="31"/>
      <c r="K35" s="31"/>
      <c r="L35" s="32"/>
      <c r="M35" s="32"/>
      <c r="N35" s="33"/>
      <c r="O35" s="32"/>
      <c r="P35" s="32"/>
      <c r="Q35" s="34"/>
      <c r="R35" s="29"/>
      <c r="S35" s="31"/>
      <c r="T35" s="32"/>
      <c r="U35" s="32"/>
      <c r="V35" s="33"/>
      <c r="W35" s="32"/>
      <c r="X35" s="32"/>
      <c r="Y35" s="34"/>
      <c r="Z35"/>
      <c r="AA35"/>
      <c r="AB35"/>
      <c r="AC35"/>
    </row>
    <row r="36" spans="1:29" s="1" customFormat="1" ht="11.25" customHeight="1" x14ac:dyDescent="0.25">
      <c r="A36" s="15" t="s">
        <v>5</v>
      </c>
      <c r="B36" s="29"/>
      <c r="C36" s="31"/>
      <c r="D36" s="32"/>
      <c r="E36" s="32"/>
      <c r="F36" s="33"/>
      <c r="G36" s="32"/>
      <c r="H36" s="32"/>
      <c r="I36" s="34"/>
      <c r="J36" s="31"/>
      <c r="K36" s="31"/>
      <c r="L36" s="32"/>
      <c r="M36" s="32"/>
      <c r="N36" s="33"/>
      <c r="O36" s="32"/>
      <c r="P36" s="32"/>
      <c r="Q36" s="34"/>
      <c r="R36" s="29"/>
      <c r="S36" s="31"/>
      <c r="T36" s="32"/>
      <c r="U36" s="32"/>
      <c r="V36" s="33"/>
      <c r="W36" s="32"/>
      <c r="X36" s="32"/>
      <c r="Y36" s="34"/>
      <c r="Z36"/>
      <c r="AA36"/>
      <c r="AB36"/>
      <c r="AC36"/>
    </row>
    <row r="37" spans="1:29" s="1" customFormat="1" ht="11.25" customHeight="1" x14ac:dyDescent="0.25">
      <c r="A37" s="31"/>
      <c r="B37" s="29" t="s">
        <v>196</v>
      </c>
      <c r="C37" s="31">
        <v>47</v>
      </c>
      <c r="D37" s="32">
        <f t="shared" si="5"/>
        <v>0.57317073170731703</v>
      </c>
      <c r="E37" s="32"/>
      <c r="F37" s="33">
        <v>35</v>
      </c>
      <c r="G37" s="32">
        <f t="shared" si="6"/>
        <v>0.42682926829268292</v>
      </c>
      <c r="H37" s="32"/>
      <c r="I37" s="34">
        <f>SUM(C37,F37)</f>
        <v>82</v>
      </c>
      <c r="J37" s="31"/>
      <c r="K37" s="31"/>
      <c r="L37" s="32"/>
      <c r="M37" s="32"/>
      <c r="N37" s="33"/>
      <c r="O37" s="32"/>
      <c r="P37" s="32"/>
      <c r="Q37" s="34">
        <f>SUM(K37,N37)</f>
        <v>0</v>
      </c>
      <c r="R37" s="29"/>
      <c r="S37" s="31">
        <f t="shared" ref="S37" si="31">C37+K37</f>
        <v>47</v>
      </c>
      <c r="T37" s="32">
        <f t="shared" ref="T37" si="32">S37/Y37</f>
        <v>0.57317073170731703</v>
      </c>
      <c r="U37" s="32"/>
      <c r="V37" s="33">
        <f t="shared" ref="V37" si="33">F37+N37</f>
        <v>35</v>
      </c>
      <c r="W37" s="32">
        <f t="shared" ref="W37" si="34">V37/Y37</f>
        <v>0.42682926829268292</v>
      </c>
      <c r="X37" s="32"/>
      <c r="Y37" s="34">
        <f>SUM(S37,V37)</f>
        <v>82</v>
      </c>
      <c r="Z37"/>
      <c r="AA37"/>
      <c r="AB37"/>
      <c r="AC37"/>
    </row>
    <row r="38" spans="1:29" s="1" customFormat="1" ht="10" customHeight="1" x14ac:dyDescent="0.25">
      <c r="A38" s="31"/>
      <c r="B38" s="29"/>
      <c r="C38" s="31"/>
      <c r="D38" s="32"/>
      <c r="E38" s="32"/>
      <c r="F38" s="33"/>
      <c r="G38" s="32"/>
      <c r="H38" s="32"/>
      <c r="I38" s="34"/>
      <c r="J38" s="31"/>
      <c r="K38" s="31"/>
      <c r="L38" s="32"/>
      <c r="M38" s="32"/>
      <c r="N38" s="33"/>
      <c r="O38" s="32"/>
      <c r="P38" s="32"/>
      <c r="Q38" s="34"/>
      <c r="R38" s="29"/>
      <c r="S38" s="31"/>
      <c r="T38" s="32"/>
      <c r="U38" s="32"/>
      <c r="V38" s="33"/>
      <c r="W38" s="32"/>
      <c r="X38" s="32"/>
      <c r="Y38" s="34"/>
      <c r="Z38"/>
      <c r="AA38"/>
      <c r="AB38"/>
      <c r="AC38"/>
    </row>
    <row r="39" spans="1:29" s="2" customFormat="1" ht="11.25" customHeight="1" x14ac:dyDescent="0.25">
      <c r="A39" s="15"/>
      <c r="B39" s="4" t="s">
        <v>234</v>
      </c>
      <c r="C39" s="15">
        <f>SUM(C37)</f>
        <v>47</v>
      </c>
      <c r="D39" s="32">
        <f t="shared" si="5"/>
        <v>0.57317073170731703</v>
      </c>
      <c r="E39" s="32"/>
      <c r="F39" s="15">
        <f>SUM(F37)</f>
        <v>35</v>
      </c>
      <c r="G39" s="32">
        <f t="shared" si="6"/>
        <v>0.42682926829268292</v>
      </c>
      <c r="H39" s="32"/>
      <c r="I39" s="9">
        <f>SUM(C39,F39)</f>
        <v>82</v>
      </c>
      <c r="J39" s="31"/>
      <c r="K39" s="15"/>
      <c r="L39" s="32"/>
      <c r="M39" s="32"/>
      <c r="N39" s="7"/>
      <c r="O39" s="32"/>
      <c r="P39" s="32"/>
      <c r="Q39" s="9">
        <f>SUM(K39,N39)</f>
        <v>0</v>
      </c>
      <c r="R39" s="29"/>
      <c r="S39" s="15">
        <f t="shared" ref="S39" si="35">C39+K39</f>
        <v>47</v>
      </c>
      <c r="T39" s="32">
        <f t="shared" ref="T39" si="36">S39/Y39</f>
        <v>0.57317073170731703</v>
      </c>
      <c r="U39" s="32"/>
      <c r="V39" s="7">
        <f t="shared" ref="V39" si="37">F39+N39</f>
        <v>35</v>
      </c>
      <c r="W39" s="32">
        <f t="shared" ref="W39" si="38">V39/Y39</f>
        <v>0.42682926829268292</v>
      </c>
      <c r="X39" s="32"/>
      <c r="Y39" s="9">
        <f>SUM(S39,V39)</f>
        <v>82</v>
      </c>
      <c r="Z39"/>
      <c r="AA39"/>
      <c r="AB39"/>
      <c r="AC39"/>
    </row>
    <row r="40" spans="1:29" s="1" customFormat="1" ht="10" customHeight="1" x14ac:dyDescent="0.25">
      <c r="A40" s="36"/>
      <c r="B40" s="29"/>
      <c r="C40" s="31"/>
      <c r="D40" s="32"/>
      <c r="E40" s="32"/>
      <c r="F40" s="33"/>
      <c r="G40" s="32"/>
      <c r="H40" s="32"/>
      <c r="I40" s="34"/>
      <c r="J40" s="31"/>
      <c r="K40" s="31"/>
      <c r="L40" s="32"/>
      <c r="M40" s="32"/>
      <c r="N40" s="33"/>
      <c r="O40" s="32"/>
      <c r="P40" s="32"/>
      <c r="Q40" s="34"/>
      <c r="R40" s="29"/>
      <c r="S40" s="31"/>
      <c r="T40" s="32"/>
      <c r="U40" s="32"/>
      <c r="V40" s="33"/>
      <c r="W40" s="32"/>
      <c r="X40" s="32"/>
      <c r="Y40" s="34"/>
      <c r="Z40"/>
      <c r="AA40"/>
      <c r="AB40"/>
      <c r="AC40"/>
    </row>
    <row r="41" spans="1:29" s="1" customFormat="1" ht="11.25" customHeight="1" x14ac:dyDescent="0.25">
      <c r="A41" s="15" t="s">
        <v>6</v>
      </c>
      <c r="B41" s="29"/>
      <c r="C41" s="31"/>
      <c r="D41" s="32"/>
      <c r="E41" s="32"/>
      <c r="F41" s="33"/>
      <c r="G41" s="32"/>
      <c r="H41" s="32"/>
      <c r="I41" s="34"/>
      <c r="J41" s="31"/>
      <c r="K41" s="31"/>
      <c r="L41" s="32"/>
      <c r="M41" s="32"/>
      <c r="N41" s="33"/>
      <c r="O41" s="32"/>
      <c r="P41" s="32"/>
      <c r="Q41" s="34"/>
      <c r="R41" s="29"/>
      <c r="S41" s="31"/>
      <c r="T41" s="32"/>
      <c r="U41" s="32"/>
      <c r="V41" s="33"/>
      <c r="W41" s="32"/>
      <c r="X41" s="32"/>
      <c r="Y41" s="34"/>
      <c r="Z41"/>
      <c r="AA41"/>
      <c r="AB41"/>
      <c r="AC41"/>
    </row>
    <row r="42" spans="1:29" s="1" customFormat="1" ht="11.25" customHeight="1" x14ac:dyDescent="0.25">
      <c r="A42" s="31"/>
      <c r="B42" s="29" t="s">
        <v>31</v>
      </c>
      <c r="C42" s="31">
        <v>20</v>
      </c>
      <c r="D42" s="32">
        <f t="shared" si="5"/>
        <v>0.76923076923076927</v>
      </c>
      <c r="E42" s="32"/>
      <c r="F42" s="33">
        <v>6</v>
      </c>
      <c r="G42" s="32">
        <f t="shared" si="6"/>
        <v>0.23076923076923078</v>
      </c>
      <c r="H42" s="32"/>
      <c r="I42" s="34">
        <f>SUM(C42,F42)</f>
        <v>26</v>
      </c>
      <c r="J42" s="31"/>
      <c r="K42" s="31"/>
      <c r="L42" s="32"/>
      <c r="M42" s="32"/>
      <c r="N42" s="33"/>
      <c r="O42" s="32"/>
      <c r="P42" s="32"/>
      <c r="Q42" s="34">
        <f>SUM(K42,N42)</f>
        <v>0</v>
      </c>
      <c r="R42" s="29"/>
      <c r="S42" s="31">
        <f t="shared" ref="S42:S45" si="39">C42+K42</f>
        <v>20</v>
      </c>
      <c r="T42" s="32">
        <f t="shared" ref="T42:T45" si="40">S42/Y42</f>
        <v>0.76923076923076927</v>
      </c>
      <c r="U42" s="32"/>
      <c r="V42" s="33">
        <f t="shared" ref="V42:V45" si="41">F42+N42</f>
        <v>6</v>
      </c>
      <c r="W42" s="32">
        <f t="shared" ref="W42:W45" si="42">V42/Y42</f>
        <v>0.23076923076923078</v>
      </c>
      <c r="X42" s="32"/>
      <c r="Y42" s="34">
        <f>SUM(S42,V42)</f>
        <v>26</v>
      </c>
      <c r="Z42"/>
      <c r="AA42"/>
      <c r="AB42"/>
      <c r="AC42"/>
    </row>
    <row r="43" spans="1:29" s="1" customFormat="1" ht="11.25" customHeight="1" x14ac:dyDescent="0.25">
      <c r="A43" s="31"/>
      <c r="B43" s="29" t="s">
        <v>32</v>
      </c>
      <c r="C43" s="31">
        <v>19</v>
      </c>
      <c r="D43" s="32">
        <f t="shared" si="5"/>
        <v>0.76</v>
      </c>
      <c r="E43" s="32"/>
      <c r="F43" s="33">
        <v>6</v>
      </c>
      <c r="G43" s="32">
        <f t="shared" si="6"/>
        <v>0.24</v>
      </c>
      <c r="H43" s="32"/>
      <c r="I43" s="34">
        <f>SUM(C43,F43)</f>
        <v>25</v>
      </c>
      <c r="J43" s="31"/>
      <c r="K43" s="31"/>
      <c r="L43" s="32"/>
      <c r="M43" s="32"/>
      <c r="N43" s="33"/>
      <c r="O43" s="32"/>
      <c r="P43" s="32"/>
      <c r="Q43" s="34">
        <f>SUM(K43,N43)</f>
        <v>0</v>
      </c>
      <c r="R43" s="29"/>
      <c r="S43" s="31">
        <f t="shared" si="39"/>
        <v>19</v>
      </c>
      <c r="T43" s="32">
        <f t="shared" si="40"/>
        <v>0.76</v>
      </c>
      <c r="U43" s="32"/>
      <c r="V43" s="33">
        <f t="shared" si="41"/>
        <v>6</v>
      </c>
      <c r="W43" s="32">
        <f t="shared" si="42"/>
        <v>0.24</v>
      </c>
      <c r="X43" s="32"/>
      <c r="Y43" s="34">
        <f>SUM(S43,V43)</f>
        <v>25</v>
      </c>
      <c r="Z43"/>
      <c r="AA43"/>
      <c r="AB43"/>
      <c r="AC43"/>
    </row>
    <row r="44" spans="1:29" s="1" customFormat="1" ht="11.25" customHeight="1" x14ac:dyDescent="0.25">
      <c r="A44" s="31"/>
      <c r="B44" s="29" t="s">
        <v>33</v>
      </c>
      <c r="C44" s="31">
        <v>3</v>
      </c>
      <c r="D44" s="32">
        <f t="shared" si="5"/>
        <v>1</v>
      </c>
      <c r="E44" s="32"/>
      <c r="F44" s="33">
        <v>0</v>
      </c>
      <c r="G44" s="32">
        <f t="shared" si="6"/>
        <v>0</v>
      </c>
      <c r="H44" s="32"/>
      <c r="I44" s="34">
        <f>SUM(C44,F44)</f>
        <v>3</v>
      </c>
      <c r="J44" s="31"/>
      <c r="K44" s="31"/>
      <c r="L44" s="32"/>
      <c r="M44" s="32"/>
      <c r="N44" s="33"/>
      <c r="O44" s="32"/>
      <c r="P44" s="32"/>
      <c r="Q44" s="34">
        <f>SUM(K44,N44)</f>
        <v>0</v>
      </c>
      <c r="R44" s="29"/>
      <c r="S44" s="31">
        <f t="shared" si="39"/>
        <v>3</v>
      </c>
      <c r="T44" s="32">
        <f t="shared" si="40"/>
        <v>1</v>
      </c>
      <c r="U44" s="32"/>
      <c r="V44" s="33">
        <f t="shared" si="41"/>
        <v>0</v>
      </c>
      <c r="W44" s="32">
        <f t="shared" si="42"/>
        <v>0</v>
      </c>
      <c r="X44" s="32"/>
      <c r="Y44" s="34">
        <f>SUM(S44,V44)</f>
        <v>3</v>
      </c>
      <c r="Z44"/>
      <c r="AA44"/>
      <c r="AB44"/>
      <c r="AC44"/>
    </row>
    <row r="45" spans="1:29" s="1" customFormat="1" ht="11.25" customHeight="1" x14ac:dyDescent="0.25">
      <c r="A45" s="31"/>
      <c r="B45" s="29" t="s">
        <v>219</v>
      </c>
      <c r="C45" s="31">
        <v>0</v>
      </c>
      <c r="D45" s="32">
        <f t="shared" si="5"/>
        <v>0</v>
      </c>
      <c r="E45" s="32"/>
      <c r="F45" s="33">
        <v>1</v>
      </c>
      <c r="G45" s="32">
        <f t="shared" si="6"/>
        <v>1</v>
      </c>
      <c r="H45" s="32"/>
      <c r="I45" s="34">
        <f>SUM(C45,F45)</f>
        <v>1</v>
      </c>
      <c r="J45" s="31"/>
      <c r="K45" s="31"/>
      <c r="L45" s="32"/>
      <c r="M45" s="32"/>
      <c r="N45" s="33"/>
      <c r="O45" s="32"/>
      <c r="P45" s="32"/>
      <c r="Q45" s="34">
        <v>0</v>
      </c>
      <c r="R45" s="29"/>
      <c r="S45" s="31">
        <f t="shared" si="39"/>
        <v>0</v>
      </c>
      <c r="T45" s="32">
        <f t="shared" si="40"/>
        <v>0</v>
      </c>
      <c r="U45" s="32"/>
      <c r="V45" s="33">
        <f t="shared" si="41"/>
        <v>1</v>
      </c>
      <c r="W45" s="32">
        <f t="shared" si="42"/>
        <v>1</v>
      </c>
      <c r="X45" s="32"/>
      <c r="Y45" s="34">
        <f>SUM(S45,V45)</f>
        <v>1</v>
      </c>
      <c r="Z45"/>
      <c r="AA45"/>
      <c r="AB45"/>
      <c r="AC45"/>
    </row>
    <row r="46" spans="1:29" s="1" customFormat="1" ht="10" customHeight="1" x14ac:dyDescent="0.25">
      <c r="A46" s="31"/>
      <c r="B46" s="29"/>
      <c r="C46" s="31"/>
      <c r="D46" s="32"/>
      <c r="E46" s="32"/>
      <c r="F46" s="33"/>
      <c r="G46" s="32"/>
      <c r="H46" s="32"/>
      <c r="I46" s="34"/>
      <c r="J46" s="31"/>
      <c r="K46" s="31"/>
      <c r="L46" s="32"/>
      <c r="M46" s="32"/>
      <c r="N46" s="33"/>
      <c r="O46" s="32"/>
      <c r="P46" s="32"/>
      <c r="Q46" s="34"/>
      <c r="R46" s="29"/>
      <c r="S46" s="31"/>
      <c r="T46" s="32"/>
      <c r="U46" s="32"/>
      <c r="V46" s="33"/>
      <c r="W46" s="32"/>
      <c r="X46" s="32"/>
      <c r="Y46" s="34"/>
      <c r="Z46"/>
      <c r="AA46"/>
      <c r="AB46"/>
      <c r="AC46"/>
    </row>
    <row r="47" spans="1:29" s="2" customFormat="1" ht="11.25" customHeight="1" x14ac:dyDescent="0.25">
      <c r="A47" s="15"/>
      <c r="B47" s="4" t="s">
        <v>234</v>
      </c>
      <c r="C47" s="15">
        <f>SUM(C42:C46)</f>
        <v>42</v>
      </c>
      <c r="D47" s="32">
        <f t="shared" si="5"/>
        <v>0.76363636363636367</v>
      </c>
      <c r="E47" s="32"/>
      <c r="F47" s="7">
        <f>SUM(F42:F46)</f>
        <v>13</v>
      </c>
      <c r="G47" s="32">
        <f t="shared" si="6"/>
        <v>0.23636363636363636</v>
      </c>
      <c r="H47" s="32"/>
      <c r="I47" s="9">
        <f>SUM(C47,F47)</f>
        <v>55</v>
      </c>
      <c r="J47" s="31"/>
      <c r="K47" s="15"/>
      <c r="L47" s="32"/>
      <c r="M47" s="32"/>
      <c r="N47" s="7"/>
      <c r="O47" s="32"/>
      <c r="P47" s="32"/>
      <c r="Q47" s="9">
        <f>SUM(K47,N47)</f>
        <v>0</v>
      </c>
      <c r="R47" s="29"/>
      <c r="S47" s="15">
        <f>SUM(S42:S46)</f>
        <v>42</v>
      </c>
      <c r="T47" s="32">
        <f t="shared" ref="T47" si="43">S47/Y47</f>
        <v>0.76363636363636367</v>
      </c>
      <c r="U47" s="32"/>
      <c r="V47" s="7">
        <f>SUM(V42:V46)</f>
        <v>13</v>
      </c>
      <c r="W47" s="32">
        <f t="shared" ref="W47" si="44">V47/Y47</f>
        <v>0.23636363636363636</v>
      </c>
      <c r="X47" s="32"/>
      <c r="Y47" s="9">
        <f>SUM(S47,V47)</f>
        <v>55</v>
      </c>
      <c r="Z47"/>
      <c r="AA47"/>
      <c r="AB47"/>
      <c r="AC47"/>
    </row>
    <row r="48" spans="1:29" s="1" customFormat="1" ht="10" customHeight="1" x14ac:dyDescent="0.25">
      <c r="A48" s="36"/>
      <c r="B48" s="29"/>
      <c r="C48" s="31"/>
      <c r="D48" s="32"/>
      <c r="E48" s="32"/>
      <c r="F48" s="33"/>
      <c r="G48" s="32"/>
      <c r="H48" s="32"/>
      <c r="I48" s="34"/>
      <c r="J48" s="31"/>
      <c r="K48" s="31"/>
      <c r="L48" s="32"/>
      <c r="M48" s="32"/>
      <c r="N48" s="33"/>
      <c r="O48" s="32"/>
      <c r="P48" s="32"/>
      <c r="Q48" s="34"/>
      <c r="R48" s="29"/>
      <c r="S48" s="31"/>
      <c r="T48" s="32"/>
      <c r="U48" s="32"/>
      <c r="V48" s="33"/>
      <c r="W48" s="32"/>
      <c r="X48" s="32"/>
      <c r="Y48" s="34"/>
      <c r="Z48"/>
      <c r="AA48"/>
      <c r="AB48"/>
      <c r="AC48"/>
    </row>
    <row r="49" spans="1:30" s="1" customFormat="1" ht="11.25" customHeight="1" x14ac:dyDescent="0.25">
      <c r="A49" s="15" t="s">
        <v>7</v>
      </c>
      <c r="B49" s="29"/>
      <c r="C49" s="31"/>
      <c r="D49" s="32"/>
      <c r="E49" s="32"/>
      <c r="F49" s="33"/>
      <c r="G49" s="32"/>
      <c r="H49" s="32"/>
      <c r="I49" s="34"/>
      <c r="J49" s="31"/>
      <c r="K49" s="31"/>
      <c r="L49" s="32"/>
      <c r="M49" s="32"/>
      <c r="N49" s="33"/>
      <c r="O49" s="32"/>
      <c r="P49" s="32"/>
      <c r="Q49" s="34"/>
      <c r="R49" s="29"/>
      <c r="S49" s="31"/>
      <c r="T49" s="32"/>
      <c r="U49" s="32"/>
      <c r="V49" s="33"/>
      <c r="W49" s="32"/>
      <c r="X49" s="32"/>
      <c r="Y49" s="34"/>
      <c r="Z49"/>
      <c r="AA49"/>
      <c r="AB49"/>
      <c r="AC49"/>
    </row>
    <row r="50" spans="1:30" s="1" customFormat="1" ht="11.25" customHeight="1" x14ac:dyDescent="0.25">
      <c r="A50" s="31"/>
      <c r="B50" s="29" t="s">
        <v>146</v>
      </c>
      <c r="C50" s="31"/>
      <c r="D50" s="32"/>
      <c r="E50" s="32"/>
      <c r="F50" s="33"/>
      <c r="G50" s="32"/>
      <c r="H50" s="32"/>
      <c r="I50" s="34"/>
      <c r="J50" s="31"/>
      <c r="K50" s="31"/>
      <c r="L50" s="32"/>
      <c r="M50" s="32"/>
      <c r="N50" s="33"/>
      <c r="O50" s="32"/>
      <c r="P50" s="32"/>
      <c r="Q50" s="34"/>
      <c r="R50" s="29"/>
      <c r="S50" s="31"/>
      <c r="T50" s="32"/>
      <c r="U50" s="32"/>
      <c r="V50" s="33"/>
      <c r="W50" s="32"/>
      <c r="X50" s="32"/>
      <c r="Y50" s="34"/>
      <c r="Z50"/>
      <c r="AA50"/>
      <c r="AB50"/>
      <c r="AC50"/>
    </row>
    <row r="51" spans="1:30" s="1" customFormat="1" ht="11.25" customHeight="1" x14ac:dyDescent="0.25">
      <c r="A51" s="31"/>
      <c r="B51" s="30" t="s">
        <v>34</v>
      </c>
      <c r="C51" s="31">
        <v>11</v>
      </c>
      <c r="D51" s="32">
        <f t="shared" si="5"/>
        <v>0.91666666666666663</v>
      </c>
      <c r="E51" s="32"/>
      <c r="F51" s="33">
        <v>1</v>
      </c>
      <c r="G51" s="32">
        <f t="shared" si="6"/>
        <v>8.3333333333333329E-2</v>
      </c>
      <c r="H51" s="32"/>
      <c r="I51" s="34">
        <f t="shared" ref="I51:I64" si="45">SUM(C51,F51)</f>
        <v>12</v>
      </c>
      <c r="J51" s="31"/>
      <c r="K51" s="31">
        <v>1</v>
      </c>
      <c r="L51" s="32">
        <f t="shared" ref="L51:L63" si="46">K51/Q51</f>
        <v>1</v>
      </c>
      <c r="M51" s="29"/>
      <c r="N51" s="33">
        <v>0</v>
      </c>
      <c r="O51" s="32">
        <f t="shared" ref="O51:O63" si="47">N51/Q51</f>
        <v>0</v>
      </c>
      <c r="P51" s="32"/>
      <c r="Q51" s="34">
        <f t="shared" ref="Q51:Q64" si="48">SUM(K51,N51)</f>
        <v>1</v>
      </c>
      <c r="R51" s="29"/>
      <c r="S51" s="31">
        <f t="shared" ref="S51:S106" si="49">C51+K51</f>
        <v>12</v>
      </c>
      <c r="T51" s="32">
        <f t="shared" ref="T51:T64" si="50">S51/Y51</f>
        <v>0.92307692307692313</v>
      </c>
      <c r="U51" s="32"/>
      <c r="V51" s="33">
        <f t="shared" ref="V51:V107" si="51">F51+N51</f>
        <v>1</v>
      </c>
      <c r="W51" s="32">
        <f t="shared" ref="W51:W64" si="52">V51/Y51</f>
        <v>7.6923076923076927E-2</v>
      </c>
      <c r="X51" s="32"/>
      <c r="Y51" s="34">
        <f t="shared" ref="Y51:Y64" si="53">SUM(S51,V51)</f>
        <v>13</v>
      </c>
      <c r="Z51"/>
      <c r="AA51"/>
      <c r="AB51"/>
      <c r="AC51"/>
    </row>
    <row r="52" spans="1:30" s="1" customFormat="1" ht="11.25" customHeight="1" x14ac:dyDescent="0.25">
      <c r="A52" s="31"/>
      <c r="B52" s="30" t="s">
        <v>35</v>
      </c>
      <c r="C52" s="31">
        <v>4</v>
      </c>
      <c r="D52" s="32">
        <f t="shared" si="5"/>
        <v>1</v>
      </c>
      <c r="E52" s="32"/>
      <c r="F52" s="33">
        <v>0</v>
      </c>
      <c r="G52" s="32">
        <f t="shared" si="6"/>
        <v>0</v>
      </c>
      <c r="H52" s="32"/>
      <c r="I52" s="34">
        <f t="shared" si="45"/>
        <v>4</v>
      </c>
      <c r="J52" s="31"/>
      <c r="K52" s="31">
        <v>0</v>
      </c>
      <c r="L52" s="32">
        <v>0</v>
      </c>
      <c r="M52" s="29"/>
      <c r="N52" s="33">
        <v>0</v>
      </c>
      <c r="O52" s="32">
        <v>0</v>
      </c>
      <c r="P52" s="32"/>
      <c r="Q52" s="34">
        <f t="shared" si="48"/>
        <v>0</v>
      </c>
      <c r="R52" s="29"/>
      <c r="S52" s="31">
        <f t="shared" si="49"/>
        <v>4</v>
      </c>
      <c r="T52" s="32">
        <f t="shared" si="50"/>
        <v>1</v>
      </c>
      <c r="U52" s="32"/>
      <c r="V52" s="33">
        <f t="shared" si="51"/>
        <v>0</v>
      </c>
      <c r="W52" s="32">
        <f t="shared" si="52"/>
        <v>0</v>
      </c>
      <c r="X52" s="32"/>
      <c r="Y52" s="34">
        <f t="shared" si="53"/>
        <v>4</v>
      </c>
      <c r="Z52"/>
      <c r="AA52"/>
      <c r="AB52"/>
      <c r="AC52"/>
    </row>
    <row r="53" spans="1:30" s="1" customFormat="1" ht="11.25" customHeight="1" x14ac:dyDescent="0.25">
      <c r="A53" s="31"/>
      <c r="B53" s="30" t="s">
        <v>36</v>
      </c>
      <c r="C53" s="31">
        <v>4</v>
      </c>
      <c r="D53" s="32">
        <f t="shared" si="5"/>
        <v>0.5714285714285714</v>
      </c>
      <c r="E53" s="32"/>
      <c r="F53" s="33">
        <v>3</v>
      </c>
      <c r="G53" s="32">
        <f t="shared" si="6"/>
        <v>0.42857142857142855</v>
      </c>
      <c r="H53" s="32"/>
      <c r="I53" s="34">
        <f t="shared" si="45"/>
        <v>7</v>
      </c>
      <c r="J53" s="31"/>
      <c r="K53" s="31">
        <v>0</v>
      </c>
      <c r="L53" s="32">
        <v>0</v>
      </c>
      <c r="M53" s="29"/>
      <c r="N53" s="33">
        <v>0</v>
      </c>
      <c r="O53" s="32">
        <v>0</v>
      </c>
      <c r="P53" s="32"/>
      <c r="Q53" s="34">
        <f t="shared" si="48"/>
        <v>0</v>
      </c>
      <c r="R53" s="29"/>
      <c r="S53" s="31">
        <f t="shared" si="49"/>
        <v>4</v>
      </c>
      <c r="T53" s="32">
        <f t="shared" si="50"/>
        <v>0.5714285714285714</v>
      </c>
      <c r="U53" s="32"/>
      <c r="V53" s="33">
        <f t="shared" si="51"/>
        <v>3</v>
      </c>
      <c r="W53" s="32">
        <f t="shared" si="52"/>
        <v>0.42857142857142855</v>
      </c>
      <c r="X53" s="32"/>
      <c r="Y53" s="34">
        <f t="shared" si="53"/>
        <v>7</v>
      </c>
      <c r="Z53"/>
      <c r="AA53"/>
      <c r="AB53"/>
      <c r="AC53"/>
      <c r="AD53" s="18"/>
    </row>
    <row r="54" spans="1:30" s="1" customFormat="1" ht="11.25" customHeight="1" x14ac:dyDescent="0.25">
      <c r="A54" s="31"/>
      <c r="B54" s="30" t="s">
        <v>201</v>
      </c>
      <c r="C54" s="31">
        <v>1</v>
      </c>
      <c r="D54" s="32">
        <f t="shared" si="5"/>
        <v>1</v>
      </c>
      <c r="E54" s="32"/>
      <c r="F54" s="33">
        <v>0</v>
      </c>
      <c r="G54" s="32">
        <f t="shared" si="6"/>
        <v>0</v>
      </c>
      <c r="H54" s="32"/>
      <c r="I54" s="34">
        <f t="shared" si="45"/>
        <v>1</v>
      </c>
      <c r="J54" s="31"/>
      <c r="K54" s="31">
        <v>0</v>
      </c>
      <c r="L54" s="32">
        <v>0</v>
      </c>
      <c r="M54" s="29"/>
      <c r="N54" s="33">
        <v>0</v>
      </c>
      <c r="O54" s="32">
        <v>0</v>
      </c>
      <c r="P54" s="32"/>
      <c r="Q54" s="34">
        <f t="shared" ref="Q54" si="54">SUM(K54,N54)</f>
        <v>0</v>
      </c>
      <c r="R54" s="29"/>
      <c r="S54" s="31">
        <f t="shared" ref="S54" si="55">C54+K54</f>
        <v>1</v>
      </c>
      <c r="T54" s="32">
        <f t="shared" si="50"/>
        <v>1</v>
      </c>
      <c r="U54" s="32"/>
      <c r="V54" s="33">
        <f t="shared" ref="V54" si="56">F54+N54</f>
        <v>0</v>
      </c>
      <c r="W54" s="32">
        <f t="shared" si="52"/>
        <v>0</v>
      </c>
      <c r="X54" s="32"/>
      <c r="Y54" s="34">
        <f t="shared" ref="Y54" si="57">SUM(S54,V54)</f>
        <v>1</v>
      </c>
      <c r="Z54"/>
      <c r="AA54"/>
      <c r="AB54"/>
      <c r="AC54"/>
    </row>
    <row r="55" spans="1:30" s="1" customFormat="1" ht="11.25" customHeight="1" x14ac:dyDescent="0.25">
      <c r="A55" s="31"/>
      <c r="B55" s="30" t="s">
        <v>37</v>
      </c>
      <c r="C55" s="31">
        <v>2</v>
      </c>
      <c r="D55" s="32">
        <f t="shared" si="5"/>
        <v>0.5</v>
      </c>
      <c r="E55" s="32"/>
      <c r="F55" s="33">
        <v>2</v>
      </c>
      <c r="G55" s="32">
        <f t="shared" si="6"/>
        <v>0.5</v>
      </c>
      <c r="H55" s="32"/>
      <c r="I55" s="34">
        <f t="shared" si="45"/>
        <v>4</v>
      </c>
      <c r="J55" s="31"/>
      <c r="K55" s="31">
        <v>0</v>
      </c>
      <c r="L55" s="32">
        <v>0</v>
      </c>
      <c r="M55" s="29"/>
      <c r="N55" s="33">
        <v>0</v>
      </c>
      <c r="O55" s="32">
        <v>0</v>
      </c>
      <c r="P55" s="32"/>
      <c r="Q55" s="34">
        <f t="shared" si="48"/>
        <v>0</v>
      </c>
      <c r="R55" s="29"/>
      <c r="S55" s="31">
        <f t="shared" si="49"/>
        <v>2</v>
      </c>
      <c r="T55" s="32">
        <f t="shared" si="50"/>
        <v>0.5</v>
      </c>
      <c r="U55" s="32"/>
      <c r="V55" s="33">
        <f t="shared" si="51"/>
        <v>2</v>
      </c>
      <c r="W55" s="32">
        <f t="shared" si="52"/>
        <v>0.5</v>
      </c>
      <c r="X55" s="32"/>
      <c r="Y55" s="34">
        <f t="shared" si="53"/>
        <v>4</v>
      </c>
      <c r="Z55"/>
      <c r="AA55"/>
      <c r="AB55"/>
      <c r="AC55"/>
    </row>
    <row r="56" spans="1:30" s="1" customFormat="1" ht="11.25" customHeight="1" x14ac:dyDescent="0.25">
      <c r="A56" s="31"/>
      <c r="B56" s="30" t="s">
        <v>38</v>
      </c>
      <c r="C56" s="31">
        <v>24</v>
      </c>
      <c r="D56" s="32">
        <f t="shared" si="5"/>
        <v>0.375</v>
      </c>
      <c r="E56" s="32"/>
      <c r="F56" s="33">
        <v>40</v>
      </c>
      <c r="G56" s="32">
        <f t="shared" si="6"/>
        <v>0.625</v>
      </c>
      <c r="H56" s="32"/>
      <c r="I56" s="34">
        <f t="shared" si="45"/>
        <v>64</v>
      </c>
      <c r="J56" s="31"/>
      <c r="K56" s="31">
        <v>4</v>
      </c>
      <c r="L56" s="32">
        <f t="shared" si="46"/>
        <v>0.5714285714285714</v>
      </c>
      <c r="M56" s="29"/>
      <c r="N56" s="33">
        <v>3</v>
      </c>
      <c r="O56" s="32">
        <f t="shared" si="47"/>
        <v>0.42857142857142855</v>
      </c>
      <c r="P56" s="32"/>
      <c r="Q56" s="34">
        <f t="shared" si="48"/>
        <v>7</v>
      </c>
      <c r="R56" s="29"/>
      <c r="S56" s="31">
        <f t="shared" si="49"/>
        <v>28</v>
      </c>
      <c r="T56" s="32">
        <f t="shared" si="50"/>
        <v>0.39436619718309857</v>
      </c>
      <c r="U56" s="32"/>
      <c r="V56" s="33">
        <f t="shared" si="51"/>
        <v>43</v>
      </c>
      <c r="W56" s="32">
        <f t="shared" si="52"/>
        <v>0.60563380281690138</v>
      </c>
      <c r="X56" s="32"/>
      <c r="Y56" s="34">
        <f t="shared" si="53"/>
        <v>71</v>
      </c>
      <c r="Z56"/>
      <c r="AA56"/>
      <c r="AB56"/>
      <c r="AC56"/>
    </row>
    <row r="57" spans="1:30" s="1" customFormat="1" ht="11.25" customHeight="1" x14ac:dyDescent="0.25">
      <c r="A57" s="31"/>
      <c r="B57" s="30" t="s">
        <v>39</v>
      </c>
      <c r="C57" s="31">
        <v>72</v>
      </c>
      <c r="D57" s="32">
        <f t="shared" si="5"/>
        <v>0.44444444444444442</v>
      </c>
      <c r="E57" s="32"/>
      <c r="F57" s="33">
        <v>90</v>
      </c>
      <c r="G57" s="32">
        <f t="shared" si="6"/>
        <v>0.55555555555555558</v>
      </c>
      <c r="H57" s="32"/>
      <c r="I57" s="34">
        <f t="shared" si="45"/>
        <v>162</v>
      </c>
      <c r="J57" s="31"/>
      <c r="K57" s="31">
        <v>1</v>
      </c>
      <c r="L57" s="32">
        <f t="shared" si="46"/>
        <v>0.33333333333333331</v>
      </c>
      <c r="M57" s="29"/>
      <c r="N57" s="33">
        <v>2</v>
      </c>
      <c r="O57" s="32">
        <f t="shared" si="47"/>
        <v>0.66666666666666663</v>
      </c>
      <c r="P57" s="32"/>
      <c r="Q57" s="34">
        <f t="shared" si="48"/>
        <v>3</v>
      </c>
      <c r="R57" s="29"/>
      <c r="S57" s="31">
        <f t="shared" si="49"/>
        <v>73</v>
      </c>
      <c r="T57" s="32">
        <f t="shared" si="50"/>
        <v>0.44242424242424244</v>
      </c>
      <c r="U57" s="32"/>
      <c r="V57" s="33">
        <f t="shared" si="51"/>
        <v>92</v>
      </c>
      <c r="W57" s="32">
        <f t="shared" si="52"/>
        <v>0.55757575757575761</v>
      </c>
      <c r="X57" s="32"/>
      <c r="Y57" s="34">
        <f t="shared" si="53"/>
        <v>165</v>
      </c>
      <c r="Z57"/>
      <c r="AA57"/>
      <c r="AB57"/>
      <c r="AC57"/>
    </row>
    <row r="58" spans="1:30" s="1" customFormat="1" ht="11.25" customHeight="1" x14ac:dyDescent="0.25">
      <c r="A58" s="31"/>
      <c r="B58" s="30" t="s">
        <v>40</v>
      </c>
      <c r="C58" s="31">
        <v>30</v>
      </c>
      <c r="D58" s="32">
        <f t="shared" si="5"/>
        <v>0.73170731707317072</v>
      </c>
      <c r="E58" s="32"/>
      <c r="F58" s="33">
        <v>11</v>
      </c>
      <c r="G58" s="32">
        <f t="shared" si="6"/>
        <v>0.26829268292682928</v>
      </c>
      <c r="H58" s="32"/>
      <c r="I58" s="34">
        <f t="shared" si="45"/>
        <v>41</v>
      </c>
      <c r="J58" s="31"/>
      <c r="K58" s="31">
        <v>10</v>
      </c>
      <c r="L58" s="32">
        <f t="shared" si="46"/>
        <v>0.76923076923076927</v>
      </c>
      <c r="M58" s="29"/>
      <c r="N58" s="33">
        <v>3</v>
      </c>
      <c r="O58" s="32">
        <f t="shared" si="47"/>
        <v>0.23076923076923078</v>
      </c>
      <c r="P58" s="32"/>
      <c r="Q58" s="34">
        <f t="shared" si="48"/>
        <v>13</v>
      </c>
      <c r="R58" s="29"/>
      <c r="S58" s="31">
        <f t="shared" si="49"/>
        <v>40</v>
      </c>
      <c r="T58" s="32">
        <f t="shared" si="50"/>
        <v>0.7407407407407407</v>
      </c>
      <c r="U58" s="32"/>
      <c r="V58" s="33">
        <f t="shared" si="51"/>
        <v>14</v>
      </c>
      <c r="W58" s="32">
        <f t="shared" si="52"/>
        <v>0.25925925925925924</v>
      </c>
      <c r="X58" s="32"/>
      <c r="Y58" s="34">
        <f t="shared" si="53"/>
        <v>54</v>
      </c>
      <c r="Z58"/>
      <c r="AA58"/>
      <c r="AB58"/>
      <c r="AC58"/>
    </row>
    <row r="59" spans="1:30" s="1" customFormat="1" ht="11.25" customHeight="1" x14ac:dyDescent="0.25">
      <c r="A59" s="15" t="s">
        <v>18</v>
      </c>
      <c r="B59" s="29"/>
      <c r="C59" s="31"/>
      <c r="D59" s="32"/>
      <c r="E59" s="32"/>
      <c r="F59" s="33"/>
      <c r="G59" s="32"/>
      <c r="H59" s="32"/>
      <c r="I59" s="34"/>
      <c r="J59" s="31"/>
      <c r="K59" s="31"/>
      <c r="L59" s="32"/>
      <c r="M59" s="29"/>
      <c r="N59" s="33"/>
      <c r="O59" s="32"/>
      <c r="P59" s="32"/>
      <c r="Q59" s="34"/>
      <c r="R59" s="29"/>
      <c r="S59" s="31"/>
      <c r="T59" s="32"/>
      <c r="U59" s="32"/>
      <c r="V59" s="33"/>
      <c r="W59" s="32"/>
      <c r="X59" s="32"/>
      <c r="Y59" s="34"/>
      <c r="Z59"/>
      <c r="AA59"/>
      <c r="AB59"/>
      <c r="AC59"/>
    </row>
    <row r="60" spans="1:30" s="1" customFormat="1" ht="11.25" customHeight="1" x14ac:dyDescent="0.25">
      <c r="A60" s="31"/>
      <c r="B60" s="29" t="s">
        <v>147</v>
      </c>
      <c r="C60" s="31"/>
      <c r="D60" s="32"/>
      <c r="E60" s="32"/>
      <c r="F60" s="33"/>
      <c r="G60" s="32"/>
      <c r="H60" s="32"/>
      <c r="I60" s="34"/>
      <c r="J60" s="31"/>
      <c r="K60" s="31"/>
      <c r="L60" s="32"/>
      <c r="M60" s="29"/>
      <c r="N60" s="33"/>
      <c r="O60" s="32"/>
      <c r="P60" s="32"/>
      <c r="Q60" s="34"/>
      <c r="R60" s="29"/>
      <c r="S60" s="31"/>
      <c r="T60" s="32"/>
      <c r="U60" s="32"/>
      <c r="V60" s="33"/>
      <c r="W60" s="32"/>
      <c r="X60" s="32"/>
      <c r="Y60" s="34"/>
      <c r="Z60"/>
      <c r="AA60"/>
      <c r="AB60"/>
      <c r="AC60"/>
    </row>
    <row r="61" spans="1:30" s="1" customFormat="1" ht="11.25" customHeight="1" x14ac:dyDescent="0.25">
      <c r="A61" s="31"/>
      <c r="B61" s="30" t="s">
        <v>41</v>
      </c>
      <c r="C61" s="31">
        <v>1</v>
      </c>
      <c r="D61" s="32">
        <f t="shared" si="5"/>
        <v>0.5</v>
      </c>
      <c r="E61" s="32"/>
      <c r="F61" s="33">
        <v>1</v>
      </c>
      <c r="G61" s="32">
        <f t="shared" si="6"/>
        <v>0.5</v>
      </c>
      <c r="H61" s="32"/>
      <c r="I61" s="34">
        <f t="shared" si="45"/>
        <v>2</v>
      </c>
      <c r="J61" s="31"/>
      <c r="K61" s="31">
        <v>0</v>
      </c>
      <c r="L61" s="32">
        <f t="shared" si="46"/>
        <v>0</v>
      </c>
      <c r="M61" s="29"/>
      <c r="N61" s="33">
        <v>2</v>
      </c>
      <c r="O61" s="32">
        <f t="shared" si="47"/>
        <v>1</v>
      </c>
      <c r="P61" s="32"/>
      <c r="Q61" s="34">
        <f t="shared" si="48"/>
        <v>2</v>
      </c>
      <c r="R61" s="29"/>
      <c r="S61" s="31">
        <f t="shared" si="49"/>
        <v>1</v>
      </c>
      <c r="T61" s="32">
        <f t="shared" si="50"/>
        <v>0.25</v>
      </c>
      <c r="U61" s="32"/>
      <c r="V61" s="33">
        <f t="shared" si="51"/>
        <v>3</v>
      </c>
      <c r="W61" s="32">
        <f t="shared" si="52"/>
        <v>0.75</v>
      </c>
      <c r="X61" s="32"/>
      <c r="Y61" s="34">
        <f t="shared" si="53"/>
        <v>4</v>
      </c>
      <c r="Z61"/>
      <c r="AA61"/>
      <c r="AB61"/>
      <c r="AC61"/>
    </row>
    <row r="62" spans="1:30" s="1" customFormat="1" ht="11.25" customHeight="1" x14ac:dyDescent="0.25">
      <c r="A62" s="31"/>
      <c r="B62" s="30" t="s">
        <v>42</v>
      </c>
      <c r="C62" s="31">
        <v>7</v>
      </c>
      <c r="D62" s="32">
        <f t="shared" si="5"/>
        <v>0.875</v>
      </c>
      <c r="E62" s="32"/>
      <c r="F62" s="33">
        <v>1</v>
      </c>
      <c r="G62" s="32">
        <f t="shared" si="6"/>
        <v>0.125</v>
      </c>
      <c r="H62" s="32"/>
      <c r="I62" s="34">
        <f t="shared" si="45"/>
        <v>8</v>
      </c>
      <c r="J62" s="31"/>
      <c r="K62" s="31">
        <v>0</v>
      </c>
      <c r="L62" s="32">
        <f t="shared" si="46"/>
        <v>0</v>
      </c>
      <c r="M62" s="29"/>
      <c r="N62" s="33">
        <v>1</v>
      </c>
      <c r="O62" s="32">
        <f t="shared" si="47"/>
        <v>1</v>
      </c>
      <c r="P62" s="32"/>
      <c r="Q62" s="34">
        <f t="shared" si="48"/>
        <v>1</v>
      </c>
      <c r="R62" s="29"/>
      <c r="S62" s="31">
        <f t="shared" si="49"/>
        <v>7</v>
      </c>
      <c r="T62" s="32">
        <f t="shared" si="50"/>
        <v>0.77777777777777779</v>
      </c>
      <c r="U62" s="32"/>
      <c r="V62" s="33">
        <f t="shared" si="51"/>
        <v>2</v>
      </c>
      <c r="W62" s="32">
        <f t="shared" si="52"/>
        <v>0.22222222222222221</v>
      </c>
      <c r="X62" s="32"/>
      <c r="Y62" s="34">
        <f t="shared" si="53"/>
        <v>9</v>
      </c>
      <c r="Z62"/>
      <c r="AA62"/>
      <c r="AB62"/>
      <c r="AC62"/>
    </row>
    <row r="63" spans="1:30" s="1" customFormat="1" ht="11.25" customHeight="1" x14ac:dyDescent="0.25">
      <c r="A63" s="31"/>
      <c r="B63" s="30" t="s">
        <v>43</v>
      </c>
      <c r="C63" s="31">
        <v>2</v>
      </c>
      <c r="D63" s="32">
        <f t="shared" si="5"/>
        <v>0.66666666666666663</v>
      </c>
      <c r="E63" s="32"/>
      <c r="F63" s="33">
        <v>1</v>
      </c>
      <c r="G63" s="32">
        <f t="shared" si="6"/>
        <v>0.33333333333333331</v>
      </c>
      <c r="H63" s="32"/>
      <c r="I63" s="34">
        <f t="shared" si="45"/>
        <v>3</v>
      </c>
      <c r="J63" s="31"/>
      <c r="K63" s="31">
        <v>1</v>
      </c>
      <c r="L63" s="32">
        <f t="shared" si="46"/>
        <v>1</v>
      </c>
      <c r="M63" s="29"/>
      <c r="N63" s="33">
        <v>0</v>
      </c>
      <c r="O63" s="32">
        <f t="shared" si="47"/>
        <v>0</v>
      </c>
      <c r="P63" s="32"/>
      <c r="Q63" s="34">
        <f t="shared" si="48"/>
        <v>1</v>
      </c>
      <c r="R63" s="29"/>
      <c r="S63" s="31">
        <f t="shared" si="49"/>
        <v>3</v>
      </c>
      <c r="T63" s="32">
        <f t="shared" si="50"/>
        <v>0.75</v>
      </c>
      <c r="U63" s="32"/>
      <c r="V63" s="33">
        <f t="shared" si="51"/>
        <v>1</v>
      </c>
      <c r="W63" s="32">
        <f t="shared" si="52"/>
        <v>0.25</v>
      </c>
      <c r="X63" s="32"/>
      <c r="Y63" s="34">
        <f t="shared" si="53"/>
        <v>4</v>
      </c>
      <c r="Z63"/>
      <c r="AA63"/>
      <c r="AB63"/>
      <c r="AC63"/>
    </row>
    <row r="64" spans="1:30" s="1" customFormat="1" ht="11.25" customHeight="1" x14ac:dyDescent="0.25">
      <c r="A64" s="31"/>
      <c r="B64" s="30" t="s">
        <v>44</v>
      </c>
      <c r="C64" s="31">
        <v>2</v>
      </c>
      <c r="D64" s="32">
        <f t="shared" si="5"/>
        <v>0.5</v>
      </c>
      <c r="E64" s="32"/>
      <c r="F64" s="33">
        <v>2</v>
      </c>
      <c r="G64" s="32">
        <f t="shared" si="6"/>
        <v>0.5</v>
      </c>
      <c r="H64" s="32"/>
      <c r="I64" s="34">
        <f t="shared" si="45"/>
        <v>4</v>
      </c>
      <c r="J64" s="31"/>
      <c r="K64" s="31">
        <v>0</v>
      </c>
      <c r="L64" s="32">
        <v>0</v>
      </c>
      <c r="M64" s="29"/>
      <c r="N64" s="33">
        <v>0</v>
      </c>
      <c r="O64" s="32">
        <v>0</v>
      </c>
      <c r="P64" s="32"/>
      <c r="Q64" s="34">
        <f t="shared" si="48"/>
        <v>0</v>
      </c>
      <c r="R64" s="29"/>
      <c r="S64" s="31">
        <f t="shared" si="49"/>
        <v>2</v>
      </c>
      <c r="T64" s="32">
        <f t="shared" si="50"/>
        <v>0.5</v>
      </c>
      <c r="U64" s="32"/>
      <c r="V64" s="33">
        <f t="shared" si="51"/>
        <v>2</v>
      </c>
      <c r="W64" s="32">
        <f t="shared" si="52"/>
        <v>0.5</v>
      </c>
      <c r="X64" s="32"/>
      <c r="Y64" s="34">
        <f t="shared" si="53"/>
        <v>4</v>
      </c>
      <c r="Z64"/>
      <c r="AA64"/>
      <c r="AB64"/>
      <c r="AC64"/>
    </row>
    <row r="65" spans="1:29" s="1" customFormat="1" ht="11.25" customHeight="1" x14ac:dyDescent="0.25">
      <c r="A65" s="31"/>
      <c r="B65" s="30" t="s">
        <v>45</v>
      </c>
      <c r="C65" s="31">
        <v>16</v>
      </c>
      <c r="D65" s="32">
        <f>C65/I65</f>
        <v>0.38095238095238093</v>
      </c>
      <c r="E65" s="32"/>
      <c r="F65" s="33">
        <v>26</v>
      </c>
      <c r="G65" s="32">
        <f>F65/I65</f>
        <v>0.61904761904761907</v>
      </c>
      <c r="H65" s="32"/>
      <c r="I65" s="34">
        <f>SUM(C65,F65)</f>
        <v>42</v>
      </c>
      <c r="J65" s="31"/>
      <c r="K65" s="31">
        <v>6</v>
      </c>
      <c r="L65" s="32">
        <f>K65/Q65</f>
        <v>0.8571428571428571</v>
      </c>
      <c r="M65" s="29"/>
      <c r="N65" s="33">
        <v>1</v>
      </c>
      <c r="O65" s="32">
        <f>N65/Q65</f>
        <v>0.14285714285714285</v>
      </c>
      <c r="P65" s="32"/>
      <c r="Q65" s="34">
        <f>SUM(K65,N65)</f>
        <v>7</v>
      </c>
      <c r="R65" s="29"/>
      <c r="S65" s="31">
        <f t="shared" si="49"/>
        <v>22</v>
      </c>
      <c r="T65" s="32">
        <f>S65/Y65</f>
        <v>0.44897959183673469</v>
      </c>
      <c r="U65" s="32"/>
      <c r="V65" s="33">
        <f t="shared" si="51"/>
        <v>27</v>
      </c>
      <c r="W65" s="32">
        <f>V65/Y65</f>
        <v>0.55102040816326525</v>
      </c>
      <c r="X65" s="32"/>
      <c r="Y65" s="34">
        <f>SUM(S65,V65)</f>
        <v>49</v>
      </c>
      <c r="Z65"/>
      <c r="AA65"/>
      <c r="AB65"/>
      <c r="AC65"/>
    </row>
    <row r="66" spans="1:29" s="1" customFormat="1" ht="11.25" customHeight="1" x14ac:dyDescent="0.25">
      <c r="A66" s="31"/>
      <c r="B66" s="30" t="s">
        <v>237</v>
      </c>
      <c r="C66" s="31">
        <v>1</v>
      </c>
      <c r="D66" s="32">
        <f>C66/I66</f>
        <v>0.5</v>
      </c>
      <c r="E66" s="32"/>
      <c r="F66" s="33">
        <v>1</v>
      </c>
      <c r="G66" s="32">
        <f>F66/I66</f>
        <v>0.5</v>
      </c>
      <c r="H66" s="32"/>
      <c r="I66" s="34">
        <f>SUM(C66,F66)</f>
        <v>2</v>
      </c>
      <c r="J66" s="31"/>
      <c r="K66" s="31">
        <v>0</v>
      </c>
      <c r="L66" s="32">
        <v>0</v>
      </c>
      <c r="M66" s="29"/>
      <c r="N66" s="33">
        <v>0</v>
      </c>
      <c r="O66" s="32">
        <v>0</v>
      </c>
      <c r="P66" s="32"/>
      <c r="Q66" s="34">
        <f>SUM(K66,N66)</f>
        <v>0</v>
      </c>
      <c r="R66" s="29"/>
      <c r="S66" s="31">
        <f t="shared" ref="S66" si="58">C66+K66</f>
        <v>1</v>
      </c>
      <c r="T66" s="32">
        <f>S66/Y66</f>
        <v>0.5</v>
      </c>
      <c r="U66" s="32"/>
      <c r="V66" s="33">
        <f t="shared" ref="V66" si="59">F66+N66</f>
        <v>1</v>
      </c>
      <c r="W66" s="32">
        <f>V66/Y66</f>
        <v>0.5</v>
      </c>
      <c r="X66" s="32"/>
      <c r="Y66" s="34">
        <f>SUM(S66,V66)</f>
        <v>2</v>
      </c>
      <c r="Z66"/>
      <c r="AA66"/>
      <c r="AB66"/>
      <c r="AC66"/>
    </row>
    <row r="67" spans="1:29" s="1" customFormat="1" ht="11.25" customHeight="1" x14ac:dyDescent="0.25">
      <c r="A67" s="31"/>
      <c r="B67" s="30" t="s">
        <v>46</v>
      </c>
      <c r="C67" s="31">
        <v>3</v>
      </c>
      <c r="D67" s="32">
        <f>C67/I67</f>
        <v>0.33333333333333331</v>
      </c>
      <c r="E67" s="32"/>
      <c r="F67" s="33">
        <v>6</v>
      </c>
      <c r="G67" s="32">
        <f>F67/I67</f>
        <v>0.66666666666666663</v>
      </c>
      <c r="H67" s="32"/>
      <c r="I67" s="34">
        <f>SUM(C67,F67)</f>
        <v>9</v>
      </c>
      <c r="J67" s="31"/>
      <c r="K67" s="31">
        <v>1</v>
      </c>
      <c r="L67" s="32">
        <f>K67/Q67</f>
        <v>1</v>
      </c>
      <c r="M67" s="29"/>
      <c r="N67" s="33">
        <v>0</v>
      </c>
      <c r="O67" s="32">
        <f>N67/Q67</f>
        <v>0</v>
      </c>
      <c r="P67" s="32"/>
      <c r="Q67" s="34">
        <f>SUM(K67,N67)</f>
        <v>1</v>
      </c>
      <c r="R67" s="29"/>
      <c r="S67" s="31">
        <f t="shared" si="49"/>
        <v>4</v>
      </c>
      <c r="T67" s="32">
        <f>S67/Y67</f>
        <v>0.4</v>
      </c>
      <c r="U67" s="32"/>
      <c r="V67" s="33">
        <f t="shared" si="51"/>
        <v>6</v>
      </c>
      <c r="W67" s="32">
        <f>V67/Y67</f>
        <v>0.6</v>
      </c>
      <c r="X67" s="32"/>
      <c r="Y67" s="34">
        <f>SUM(S67,V67)</f>
        <v>10</v>
      </c>
      <c r="Z67"/>
      <c r="AA67"/>
      <c r="AB67"/>
      <c r="AC67"/>
    </row>
    <row r="68" spans="1:29" s="1" customFormat="1" ht="11.25" customHeight="1" x14ac:dyDescent="0.25">
      <c r="A68" s="31"/>
      <c r="B68" s="30" t="s">
        <v>47</v>
      </c>
      <c r="C68" s="31">
        <v>14</v>
      </c>
      <c r="D68" s="32">
        <f>C68/I68</f>
        <v>0.93333333333333335</v>
      </c>
      <c r="E68" s="32"/>
      <c r="F68" s="33">
        <v>1</v>
      </c>
      <c r="G68" s="32">
        <f>F68/I68</f>
        <v>6.6666666666666666E-2</v>
      </c>
      <c r="H68" s="32"/>
      <c r="I68" s="34">
        <f>SUM(C68,F68)</f>
        <v>15</v>
      </c>
      <c r="J68" s="31"/>
      <c r="K68" s="31">
        <v>2</v>
      </c>
      <c r="L68" s="32">
        <f>K68/Q68</f>
        <v>0.66666666666666663</v>
      </c>
      <c r="M68" s="29"/>
      <c r="N68" s="33">
        <v>1</v>
      </c>
      <c r="O68" s="32">
        <f>N68/Q68</f>
        <v>0.33333333333333331</v>
      </c>
      <c r="P68" s="32"/>
      <c r="Q68" s="34">
        <f>SUM(K68,N68)</f>
        <v>3</v>
      </c>
      <c r="R68" s="29"/>
      <c r="S68" s="31">
        <f t="shared" si="49"/>
        <v>16</v>
      </c>
      <c r="T68" s="32">
        <f>S68/Y68</f>
        <v>0.88888888888888884</v>
      </c>
      <c r="U68" s="32"/>
      <c r="V68" s="33">
        <f t="shared" si="51"/>
        <v>2</v>
      </c>
      <c r="W68" s="32">
        <f>V68/Y68</f>
        <v>0.1111111111111111</v>
      </c>
      <c r="X68" s="32"/>
      <c r="Y68" s="34">
        <f>SUM(S68,V68)</f>
        <v>18</v>
      </c>
      <c r="Z68"/>
      <c r="AA68"/>
      <c r="AB68"/>
      <c r="AC68"/>
    </row>
    <row r="69" spans="1:29" s="1" customFormat="1" ht="11.25" customHeight="1" x14ac:dyDescent="0.25">
      <c r="A69" s="31"/>
      <c r="B69" s="30" t="s">
        <v>48</v>
      </c>
      <c r="C69" s="31">
        <v>6</v>
      </c>
      <c r="D69" s="32">
        <f>C69/I69</f>
        <v>1</v>
      </c>
      <c r="E69" s="32"/>
      <c r="F69" s="33">
        <v>0</v>
      </c>
      <c r="G69" s="32">
        <f>F69/I69</f>
        <v>0</v>
      </c>
      <c r="H69" s="32"/>
      <c r="I69" s="34">
        <f>SUM(C69,F69)</f>
        <v>6</v>
      </c>
      <c r="J69" s="31"/>
      <c r="K69" s="31">
        <v>1</v>
      </c>
      <c r="L69" s="32">
        <f t="shared" ref="L69:L70" si="60">K69/Q69</f>
        <v>0.33333333333333331</v>
      </c>
      <c r="M69" s="29"/>
      <c r="N69" s="33">
        <v>2</v>
      </c>
      <c r="O69" s="32">
        <f t="shared" ref="O69:O70" si="61">N69/Q69</f>
        <v>0.66666666666666663</v>
      </c>
      <c r="P69" s="32"/>
      <c r="Q69" s="34">
        <f>SUM(K69,N69)</f>
        <v>3</v>
      </c>
      <c r="R69" s="29"/>
      <c r="S69" s="31">
        <f t="shared" si="49"/>
        <v>7</v>
      </c>
      <c r="T69" s="32">
        <f>S69/Y69</f>
        <v>0.77777777777777779</v>
      </c>
      <c r="U69" s="32"/>
      <c r="V69" s="33">
        <f t="shared" si="51"/>
        <v>2</v>
      </c>
      <c r="W69" s="32">
        <f>V69/Y69</f>
        <v>0.22222222222222221</v>
      </c>
      <c r="X69" s="32"/>
      <c r="Y69" s="34">
        <f>SUM(S69,V69)</f>
        <v>9</v>
      </c>
      <c r="Z69"/>
      <c r="AA69"/>
      <c r="AB69"/>
      <c r="AC69"/>
    </row>
    <row r="70" spans="1:29" s="1" customFormat="1" ht="11.25" customHeight="1" x14ac:dyDescent="0.25">
      <c r="A70" s="31"/>
      <c r="B70" s="30" t="s">
        <v>49</v>
      </c>
      <c r="C70" s="31">
        <v>7</v>
      </c>
      <c r="D70" s="32">
        <f t="shared" si="5"/>
        <v>0.7</v>
      </c>
      <c r="E70" s="32"/>
      <c r="F70" s="33">
        <v>3</v>
      </c>
      <c r="G70" s="32">
        <f t="shared" si="6"/>
        <v>0.3</v>
      </c>
      <c r="H70" s="32"/>
      <c r="I70" s="34">
        <f t="shared" ref="I70:I125" si="62">SUM(C70,F70)</f>
        <v>10</v>
      </c>
      <c r="J70" s="31"/>
      <c r="K70" s="31">
        <v>1</v>
      </c>
      <c r="L70" s="32">
        <f t="shared" si="60"/>
        <v>1</v>
      </c>
      <c r="M70" s="29"/>
      <c r="N70" s="33">
        <v>0</v>
      </c>
      <c r="O70" s="32">
        <f t="shared" si="61"/>
        <v>0</v>
      </c>
      <c r="P70" s="32"/>
      <c r="Q70" s="34">
        <f t="shared" ref="Q70:Q71" si="63">SUM(K70,N70)</f>
        <v>1</v>
      </c>
      <c r="R70" s="29"/>
      <c r="S70" s="31">
        <f t="shared" si="49"/>
        <v>8</v>
      </c>
      <c r="T70" s="32">
        <f t="shared" ref="T70" si="64">S70/Y70</f>
        <v>0.72727272727272729</v>
      </c>
      <c r="U70" s="32"/>
      <c r="V70" s="33">
        <f t="shared" si="51"/>
        <v>3</v>
      </c>
      <c r="W70" s="32">
        <f t="shared" ref="W70" si="65">V70/Y70</f>
        <v>0.27272727272727271</v>
      </c>
      <c r="X70" s="32"/>
      <c r="Y70" s="34">
        <f t="shared" ref="Y70:Y71" si="66">SUM(S70,V70)</f>
        <v>11</v>
      </c>
      <c r="Z70"/>
      <c r="AA70"/>
      <c r="AB70"/>
      <c r="AC70"/>
    </row>
    <row r="71" spans="1:29" s="1" customFormat="1" ht="11.25" customHeight="1" x14ac:dyDescent="0.25">
      <c r="A71" s="31"/>
      <c r="B71" s="30" t="s">
        <v>50</v>
      </c>
      <c r="C71" s="31">
        <v>3</v>
      </c>
      <c r="D71" s="32">
        <f>C71/I71</f>
        <v>0.42857142857142855</v>
      </c>
      <c r="E71" s="32"/>
      <c r="F71" s="33">
        <v>4</v>
      </c>
      <c r="G71" s="32">
        <f>F71/I71</f>
        <v>0.5714285714285714</v>
      </c>
      <c r="H71" s="32"/>
      <c r="I71" s="34">
        <f t="shared" si="62"/>
        <v>7</v>
      </c>
      <c r="J71" s="31"/>
      <c r="K71" s="31">
        <v>1</v>
      </c>
      <c r="L71" s="32">
        <f>K71/Q71</f>
        <v>0.25</v>
      </c>
      <c r="M71" s="29"/>
      <c r="N71" s="33">
        <v>3</v>
      </c>
      <c r="O71" s="32">
        <f>N71/Q71</f>
        <v>0.75</v>
      </c>
      <c r="P71" s="32"/>
      <c r="Q71" s="34">
        <f t="shared" si="63"/>
        <v>4</v>
      </c>
      <c r="R71" s="29"/>
      <c r="S71" s="31">
        <f t="shared" si="49"/>
        <v>4</v>
      </c>
      <c r="T71" s="32">
        <f>S71/Y71</f>
        <v>0.36363636363636365</v>
      </c>
      <c r="U71" s="32"/>
      <c r="V71" s="33">
        <f t="shared" si="51"/>
        <v>7</v>
      </c>
      <c r="W71" s="32">
        <f>V71/Y71</f>
        <v>0.63636363636363635</v>
      </c>
      <c r="X71" s="32"/>
      <c r="Y71" s="34">
        <f t="shared" si="66"/>
        <v>11</v>
      </c>
      <c r="Z71"/>
      <c r="AA71"/>
      <c r="AB71"/>
      <c r="AC71"/>
    </row>
    <row r="72" spans="1:29" s="1" customFormat="1" ht="11.25" customHeight="1" x14ac:dyDescent="0.25">
      <c r="A72" s="31"/>
      <c r="B72" s="30" t="s">
        <v>51</v>
      </c>
      <c r="C72" s="31">
        <v>5</v>
      </c>
      <c r="D72" s="32">
        <f>C72/I72</f>
        <v>0.15151515151515152</v>
      </c>
      <c r="E72" s="32"/>
      <c r="F72" s="33">
        <v>28</v>
      </c>
      <c r="G72" s="32">
        <f>F72/I72</f>
        <v>0.84848484848484851</v>
      </c>
      <c r="H72" s="32"/>
      <c r="I72" s="34">
        <f>SUM(C72,F72)</f>
        <v>33</v>
      </c>
      <c r="J72" s="31"/>
      <c r="K72" s="31">
        <v>2</v>
      </c>
      <c r="L72" s="32">
        <f>K72/Q72</f>
        <v>0.4</v>
      </c>
      <c r="M72" s="29"/>
      <c r="N72" s="33">
        <v>3</v>
      </c>
      <c r="O72" s="32">
        <f>N72/Q72</f>
        <v>0.6</v>
      </c>
      <c r="P72" s="32"/>
      <c r="Q72" s="34">
        <f>SUM(K72,N72)</f>
        <v>5</v>
      </c>
      <c r="R72" s="29"/>
      <c r="S72" s="31">
        <f t="shared" si="49"/>
        <v>7</v>
      </c>
      <c r="T72" s="32">
        <f>S72/Y72</f>
        <v>0.18421052631578946</v>
      </c>
      <c r="U72" s="32"/>
      <c r="V72" s="33">
        <f t="shared" si="51"/>
        <v>31</v>
      </c>
      <c r="W72" s="32">
        <f>V72/Y72</f>
        <v>0.81578947368421051</v>
      </c>
      <c r="X72" s="32"/>
      <c r="Y72" s="34">
        <f>SUM(S72,V72)</f>
        <v>38</v>
      </c>
      <c r="Z72"/>
      <c r="AA72"/>
      <c r="AB72"/>
      <c r="AC72"/>
    </row>
    <row r="73" spans="1:29" s="1" customFormat="1" ht="11.25" customHeight="1" x14ac:dyDescent="0.25">
      <c r="A73" s="31"/>
      <c r="B73" s="30" t="s">
        <v>52</v>
      </c>
      <c r="C73" s="31">
        <v>151</v>
      </c>
      <c r="D73" s="32">
        <f t="shared" si="5"/>
        <v>0.75124378109452739</v>
      </c>
      <c r="E73" s="32"/>
      <c r="F73" s="33">
        <v>50</v>
      </c>
      <c r="G73" s="32">
        <f t="shared" si="6"/>
        <v>0.24875621890547264</v>
      </c>
      <c r="H73" s="32"/>
      <c r="I73" s="34">
        <f t="shared" si="62"/>
        <v>201</v>
      </c>
      <c r="J73" s="31"/>
      <c r="K73" s="31">
        <v>9</v>
      </c>
      <c r="L73" s="32">
        <f t="shared" ref="L73:L76" si="67">K73/Q73</f>
        <v>0.75</v>
      </c>
      <c r="M73" s="29"/>
      <c r="N73" s="33">
        <v>3</v>
      </c>
      <c r="O73" s="32">
        <f t="shared" ref="O73:O76" si="68">N73/Q73</f>
        <v>0.25</v>
      </c>
      <c r="P73" s="32"/>
      <c r="Q73" s="34">
        <f t="shared" ref="Q73:Q81" si="69">SUM(K73,N73)</f>
        <v>12</v>
      </c>
      <c r="R73" s="29"/>
      <c r="S73" s="31">
        <f t="shared" si="49"/>
        <v>160</v>
      </c>
      <c r="T73" s="32">
        <f t="shared" ref="T73:T81" si="70">S73/Y73</f>
        <v>0.75117370892018775</v>
      </c>
      <c r="U73" s="32"/>
      <c r="V73" s="33">
        <f t="shared" si="51"/>
        <v>53</v>
      </c>
      <c r="W73" s="32">
        <f t="shared" ref="W73:W81" si="71">V73/Y73</f>
        <v>0.24882629107981222</v>
      </c>
      <c r="X73" s="32"/>
      <c r="Y73" s="34">
        <f t="shared" ref="Y73:Y81" si="72">SUM(S73,V73)</f>
        <v>213</v>
      </c>
      <c r="Z73"/>
      <c r="AA73"/>
      <c r="AB73"/>
      <c r="AC73"/>
    </row>
    <row r="74" spans="1:29" s="1" customFormat="1" ht="11.25" customHeight="1" x14ac:dyDescent="0.25">
      <c r="A74" s="31"/>
      <c r="B74" s="30" t="s">
        <v>53</v>
      </c>
      <c r="C74" s="31">
        <v>3</v>
      </c>
      <c r="D74" s="32">
        <f t="shared" si="5"/>
        <v>0.6</v>
      </c>
      <c r="E74" s="32"/>
      <c r="F74" s="33">
        <v>2</v>
      </c>
      <c r="G74" s="32">
        <f t="shared" si="6"/>
        <v>0.4</v>
      </c>
      <c r="H74" s="32"/>
      <c r="I74" s="34">
        <f t="shared" si="62"/>
        <v>5</v>
      </c>
      <c r="J74" s="31"/>
      <c r="K74" s="31">
        <v>0</v>
      </c>
      <c r="L74" s="32">
        <f t="shared" si="67"/>
        <v>0</v>
      </c>
      <c r="M74" s="29"/>
      <c r="N74" s="33">
        <v>1</v>
      </c>
      <c r="O74" s="32">
        <f t="shared" si="68"/>
        <v>1</v>
      </c>
      <c r="P74" s="32"/>
      <c r="Q74" s="34">
        <f t="shared" si="69"/>
        <v>1</v>
      </c>
      <c r="R74" s="29"/>
      <c r="S74" s="31">
        <f t="shared" si="49"/>
        <v>3</v>
      </c>
      <c r="T74" s="32">
        <f t="shared" si="70"/>
        <v>0.5</v>
      </c>
      <c r="U74" s="32"/>
      <c r="V74" s="33">
        <f t="shared" si="51"/>
        <v>3</v>
      </c>
      <c r="W74" s="32">
        <f t="shared" si="71"/>
        <v>0.5</v>
      </c>
      <c r="X74" s="32"/>
      <c r="Y74" s="34">
        <f t="shared" si="72"/>
        <v>6</v>
      </c>
      <c r="Z74"/>
      <c r="AA74"/>
      <c r="AB74"/>
      <c r="AC74"/>
    </row>
    <row r="75" spans="1:29" s="1" customFormat="1" ht="11.25" customHeight="1" x14ac:dyDescent="0.25">
      <c r="A75" s="31"/>
      <c r="B75" s="30" t="s">
        <v>54</v>
      </c>
      <c r="C75" s="31">
        <v>20</v>
      </c>
      <c r="D75" s="32">
        <f t="shared" ref="D75:D127" si="73">C75/I75</f>
        <v>0.66666666666666663</v>
      </c>
      <c r="E75" s="32"/>
      <c r="F75" s="33">
        <v>10</v>
      </c>
      <c r="G75" s="32">
        <f t="shared" ref="G75:G127" si="74">F75/I75</f>
        <v>0.33333333333333331</v>
      </c>
      <c r="H75" s="32"/>
      <c r="I75" s="34">
        <f t="shared" si="62"/>
        <v>30</v>
      </c>
      <c r="J75" s="31"/>
      <c r="K75" s="31">
        <v>3</v>
      </c>
      <c r="L75" s="32">
        <f t="shared" si="67"/>
        <v>0.75</v>
      </c>
      <c r="M75" s="29"/>
      <c r="N75" s="33">
        <v>1</v>
      </c>
      <c r="O75" s="32">
        <f t="shared" si="68"/>
        <v>0.25</v>
      </c>
      <c r="P75" s="32"/>
      <c r="Q75" s="34">
        <f t="shared" si="69"/>
        <v>4</v>
      </c>
      <c r="R75" s="29"/>
      <c r="S75" s="31">
        <f t="shared" si="49"/>
        <v>23</v>
      </c>
      <c r="T75" s="32">
        <f t="shared" si="70"/>
        <v>0.67647058823529416</v>
      </c>
      <c r="U75" s="32"/>
      <c r="V75" s="33">
        <f t="shared" si="51"/>
        <v>11</v>
      </c>
      <c r="W75" s="32">
        <f t="shared" si="71"/>
        <v>0.3235294117647059</v>
      </c>
      <c r="X75" s="32"/>
      <c r="Y75" s="34">
        <f t="shared" si="72"/>
        <v>34</v>
      </c>
      <c r="Z75"/>
      <c r="AA75"/>
      <c r="AB75"/>
      <c r="AC75"/>
    </row>
    <row r="76" spans="1:29" s="1" customFormat="1" ht="11.25" customHeight="1" x14ac:dyDescent="0.25">
      <c r="A76" s="31"/>
      <c r="B76" s="30" t="s">
        <v>55</v>
      </c>
      <c r="C76" s="31">
        <v>2</v>
      </c>
      <c r="D76" s="32">
        <f t="shared" si="73"/>
        <v>0.66666666666666663</v>
      </c>
      <c r="E76" s="32"/>
      <c r="F76" s="33">
        <v>1</v>
      </c>
      <c r="G76" s="32">
        <f t="shared" si="74"/>
        <v>0.33333333333333331</v>
      </c>
      <c r="H76" s="32"/>
      <c r="I76" s="34">
        <f t="shared" si="62"/>
        <v>3</v>
      </c>
      <c r="J76" s="31"/>
      <c r="K76" s="31">
        <v>1</v>
      </c>
      <c r="L76" s="32">
        <f t="shared" si="67"/>
        <v>0.5</v>
      </c>
      <c r="M76" s="29"/>
      <c r="N76" s="33">
        <v>1</v>
      </c>
      <c r="O76" s="32">
        <f t="shared" si="68"/>
        <v>0.5</v>
      </c>
      <c r="P76" s="32"/>
      <c r="Q76" s="34">
        <f t="shared" si="69"/>
        <v>2</v>
      </c>
      <c r="R76" s="29"/>
      <c r="S76" s="31">
        <f t="shared" si="49"/>
        <v>3</v>
      </c>
      <c r="T76" s="32">
        <f t="shared" si="70"/>
        <v>0.6</v>
      </c>
      <c r="U76" s="32"/>
      <c r="V76" s="33">
        <f t="shared" si="51"/>
        <v>2</v>
      </c>
      <c r="W76" s="32">
        <f t="shared" si="71"/>
        <v>0.4</v>
      </c>
      <c r="X76" s="32"/>
      <c r="Y76" s="34">
        <f t="shared" si="72"/>
        <v>5</v>
      </c>
      <c r="Z76"/>
      <c r="AA76"/>
      <c r="AB76"/>
      <c r="AC76"/>
    </row>
    <row r="77" spans="1:29" s="1" customFormat="1" ht="11.25" customHeight="1" x14ac:dyDescent="0.25">
      <c r="A77" s="31"/>
      <c r="B77" s="30" t="s">
        <v>200</v>
      </c>
      <c r="C77" s="31">
        <v>4</v>
      </c>
      <c r="D77" s="32">
        <f t="shared" si="73"/>
        <v>0.8</v>
      </c>
      <c r="E77" s="32"/>
      <c r="F77" s="33">
        <v>1</v>
      </c>
      <c r="G77" s="32">
        <f t="shared" si="74"/>
        <v>0.2</v>
      </c>
      <c r="H77" s="32"/>
      <c r="I77" s="34">
        <f t="shared" ref="I77" si="75">SUM(C77,F77)</f>
        <v>5</v>
      </c>
      <c r="J77" s="31"/>
      <c r="K77" s="31">
        <v>0</v>
      </c>
      <c r="L77" s="32">
        <f t="shared" ref="L77" si="76">K77/Q77</f>
        <v>0</v>
      </c>
      <c r="M77" s="29"/>
      <c r="N77" s="33">
        <v>1</v>
      </c>
      <c r="O77" s="32">
        <f t="shared" ref="O77" si="77">N77/Q77</f>
        <v>1</v>
      </c>
      <c r="P77" s="32"/>
      <c r="Q77" s="34">
        <f t="shared" ref="Q77" si="78">SUM(K77,N77)</f>
        <v>1</v>
      </c>
      <c r="R77" s="29"/>
      <c r="S77" s="31">
        <f t="shared" ref="S77:S78" si="79">C77+K77</f>
        <v>4</v>
      </c>
      <c r="T77" s="32">
        <f t="shared" ref="T77" si="80">S77/Y77</f>
        <v>0.66666666666666663</v>
      </c>
      <c r="U77" s="32"/>
      <c r="V77" s="33">
        <f t="shared" ref="V77" si="81">F77+N77</f>
        <v>2</v>
      </c>
      <c r="W77" s="32">
        <f t="shared" ref="W77" si="82">V77/Y77</f>
        <v>0.33333333333333331</v>
      </c>
      <c r="X77" s="32"/>
      <c r="Y77" s="34">
        <f t="shared" ref="Y77" si="83">SUM(S77,V77)</f>
        <v>6</v>
      </c>
      <c r="Z77"/>
      <c r="AA77"/>
      <c r="AB77"/>
      <c r="AC77"/>
    </row>
    <row r="78" spans="1:29" s="1" customFormat="1" ht="11.25" customHeight="1" x14ac:dyDescent="0.25">
      <c r="A78" s="31"/>
      <c r="B78" s="30" t="s">
        <v>220</v>
      </c>
      <c r="C78" s="31">
        <v>2</v>
      </c>
      <c r="D78" s="32">
        <f t="shared" si="73"/>
        <v>1</v>
      </c>
      <c r="E78" s="32"/>
      <c r="F78" s="33">
        <v>0</v>
      </c>
      <c r="G78" s="32">
        <f t="shared" si="74"/>
        <v>0</v>
      </c>
      <c r="H78" s="32"/>
      <c r="I78" s="34">
        <f t="shared" ref="I78" si="84">SUM(C78,F78)</f>
        <v>2</v>
      </c>
      <c r="J78" s="31"/>
      <c r="K78" s="31">
        <v>0</v>
      </c>
      <c r="L78" s="32">
        <v>0</v>
      </c>
      <c r="M78" s="29"/>
      <c r="N78" s="33">
        <v>0</v>
      </c>
      <c r="O78" s="32">
        <v>0</v>
      </c>
      <c r="P78" s="32"/>
      <c r="Q78" s="34">
        <f t="shared" ref="Q78" si="85">SUM(K78,N78)</f>
        <v>0</v>
      </c>
      <c r="R78" s="29"/>
      <c r="S78" s="31">
        <f t="shared" si="79"/>
        <v>2</v>
      </c>
      <c r="T78" s="32">
        <f t="shared" ref="T78" si="86">S78/Y78</f>
        <v>1</v>
      </c>
      <c r="U78" s="32"/>
      <c r="V78" s="33">
        <f t="shared" ref="V78" si="87">F78+N78</f>
        <v>0</v>
      </c>
      <c r="W78" s="32">
        <f t="shared" ref="W78" si="88">V78/Y78</f>
        <v>0</v>
      </c>
      <c r="X78" s="32"/>
      <c r="Y78" s="34">
        <f t="shared" ref="Y78" si="89">SUM(S78,V78)</f>
        <v>2</v>
      </c>
      <c r="Z78"/>
      <c r="AA78"/>
      <c r="AB78"/>
      <c r="AC78"/>
    </row>
    <row r="79" spans="1:29" s="1" customFormat="1" ht="11.25" customHeight="1" x14ac:dyDescent="0.25">
      <c r="A79" s="31"/>
      <c r="B79" s="30" t="s">
        <v>151</v>
      </c>
      <c r="C79" s="31">
        <v>5</v>
      </c>
      <c r="D79" s="32">
        <f t="shared" si="73"/>
        <v>1</v>
      </c>
      <c r="E79" s="32"/>
      <c r="F79" s="33">
        <v>0</v>
      </c>
      <c r="G79" s="32">
        <f t="shared" si="74"/>
        <v>0</v>
      </c>
      <c r="H79" s="32"/>
      <c r="I79" s="34">
        <f t="shared" si="62"/>
        <v>5</v>
      </c>
      <c r="J79" s="31"/>
      <c r="K79" s="31">
        <v>0</v>
      </c>
      <c r="L79" s="32">
        <v>0</v>
      </c>
      <c r="M79" s="29"/>
      <c r="N79" s="33">
        <v>0</v>
      </c>
      <c r="O79" s="32">
        <v>0</v>
      </c>
      <c r="P79" s="32"/>
      <c r="Q79" s="34">
        <f t="shared" si="69"/>
        <v>0</v>
      </c>
      <c r="R79" s="29"/>
      <c r="S79" s="31">
        <f t="shared" si="49"/>
        <v>5</v>
      </c>
      <c r="T79" s="32">
        <f t="shared" si="70"/>
        <v>1</v>
      </c>
      <c r="U79" s="32"/>
      <c r="V79" s="33">
        <f t="shared" si="51"/>
        <v>0</v>
      </c>
      <c r="W79" s="32">
        <f t="shared" si="71"/>
        <v>0</v>
      </c>
      <c r="X79" s="32"/>
      <c r="Y79" s="34">
        <f t="shared" si="72"/>
        <v>5</v>
      </c>
      <c r="Z79"/>
      <c r="AA79"/>
      <c r="AB79"/>
      <c r="AC79"/>
    </row>
    <row r="80" spans="1:29" s="1" customFormat="1" ht="11.25" customHeight="1" x14ac:dyDescent="0.25">
      <c r="A80" s="31"/>
      <c r="B80" s="30" t="s">
        <v>56</v>
      </c>
      <c r="C80" s="31">
        <v>2</v>
      </c>
      <c r="D80" s="32">
        <f t="shared" ref="D80" si="90">C80/I80</f>
        <v>0.66666666666666663</v>
      </c>
      <c r="E80" s="32"/>
      <c r="F80" s="33">
        <v>1</v>
      </c>
      <c r="G80" s="32">
        <f t="shared" ref="G80" si="91">F80/I80</f>
        <v>0.33333333333333331</v>
      </c>
      <c r="H80" s="32"/>
      <c r="I80" s="34">
        <f t="shared" ref="I80" si="92">SUM(C80,F80)</f>
        <v>3</v>
      </c>
      <c r="J80" s="31"/>
      <c r="K80" s="31">
        <v>0</v>
      </c>
      <c r="L80" s="32">
        <v>0</v>
      </c>
      <c r="M80" s="29"/>
      <c r="N80" s="33">
        <v>0</v>
      </c>
      <c r="O80" s="32">
        <v>0</v>
      </c>
      <c r="P80" s="32"/>
      <c r="Q80" s="34">
        <f t="shared" ref="Q80" si="93">SUM(K80,N80)</f>
        <v>0</v>
      </c>
      <c r="R80" s="29"/>
      <c r="S80" s="31">
        <f t="shared" ref="S80" si="94">C80+K80</f>
        <v>2</v>
      </c>
      <c r="T80" s="32">
        <f t="shared" ref="T80" si="95">S80/Y80</f>
        <v>0.66666666666666663</v>
      </c>
      <c r="U80" s="32"/>
      <c r="V80" s="33">
        <f t="shared" ref="V80" si="96">F80+N80</f>
        <v>1</v>
      </c>
      <c r="W80" s="32">
        <f t="shared" ref="W80" si="97">V80/Y80</f>
        <v>0.33333333333333331</v>
      </c>
      <c r="X80" s="32"/>
      <c r="Y80" s="34">
        <f t="shared" ref="Y80" si="98">SUM(S80,V80)</f>
        <v>3</v>
      </c>
      <c r="Z80"/>
      <c r="AA80"/>
      <c r="AB80"/>
      <c r="AC80"/>
    </row>
    <row r="81" spans="1:29" s="1" customFormat="1" ht="11.25" customHeight="1" x14ac:dyDescent="0.25">
      <c r="A81" s="31"/>
      <c r="B81" s="30" t="s">
        <v>180</v>
      </c>
      <c r="C81" s="31">
        <v>9</v>
      </c>
      <c r="D81" s="32">
        <f t="shared" si="73"/>
        <v>0.375</v>
      </c>
      <c r="E81" s="32"/>
      <c r="F81" s="33">
        <v>15</v>
      </c>
      <c r="G81" s="32">
        <f t="shared" si="74"/>
        <v>0.625</v>
      </c>
      <c r="H81" s="32"/>
      <c r="I81" s="34">
        <f t="shared" si="62"/>
        <v>24</v>
      </c>
      <c r="J81" s="31"/>
      <c r="K81" s="31">
        <v>0</v>
      </c>
      <c r="L81" s="32">
        <v>0</v>
      </c>
      <c r="M81" s="29"/>
      <c r="N81" s="31">
        <v>0</v>
      </c>
      <c r="O81" s="32">
        <v>0</v>
      </c>
      <c r="P81" s="32"/>
      <c r="Q81" s="34">
        <f t="shared" si="69"/>
        <v>0</v>
      </c>
      <c r="R81" s="29"/>
      <c r="S81" s="31">
        <f t="shared" si="49"/>
        <v>9</v>
      </c>
      <c r="T81" s="32">
        <f t="shared" si="70"/>
        <v>0.375</v>
      </c>
      <c r="U81" s="32"/>
      <c r="V81" s="33">
        <f t="shared" si="51"/>
        <v>15</v>
      </c>
      <c r="W81" s="32">
        <f t="shared" si="71"/>
        <v>0.625</v>
      </c>
      <c r="X81" s="32"/>
      <c r="Y81" s="34">
        <f t="shared" si="72"/>
        <v>24</v>
      </c>
      <c r="Z81"/>
      <c r="AA81"/>
      <c r="AB81"/>
      <c r="AC81"/>
    </row>
    <row r="82" spans="1:29" s="1" customFormat="1" ht="11.25" customHeight="1" x14ac:dyDescent="0.25">
      <c r="A82" s="31"/>
      <c r="B82" s="29" t="s">
        <v>57</v>
      </c>
      <c r="C82" s="29"/>
      <c r="D82" s="29"/>
      <c r="E82" s="31"/>
      <c r="F82" s="29"/>
      <c r="G82" s="29"/>
      <c r="H82" s="32"/>
      <c r="I82" s="34"/>
      <c r="J82" s="31"/>
      <c r="K82" s="29"/>
      <c r="L82" s="29"/>
      <c r="M82" s="29"/>
      <c r="N82" s="29"/>
      <c r="O82" s="32"/>
      <c r="P82" s="32"/>
      <c r="Q82" s="34"/>
      <c r="R82" s="29"/>
      <c r="S82" s="31"/>
      <c r="T82" s="32"/>
      <c r="U82" s="32"/>
      <c r="V82" s="33"/>
      <c r="W82" s="32"/>
      <c r="X82" s="32"/>
      <c r="Y82" s="34"/>
      <c r="Z82"/>
      <c r="AA82"/>
      <c r="AB82"/>
      <c r="AC82"/>
    </row>
    <row r="83" spans="1:29" s="1" customFormat="1" ht="11.25" customHeight="1" x14ac:dyDescent="0.25">
      <c r="A83" s="31"/>
      <c r="B83" s="30" t="s">
        <v>37</v>
      </c>
      <c r="C83" s="31">
        <v>3</v>
      </c>
      <c r="D83" s="32">
        <f t="shared" si="73"/>
        <v>0.75</v>
      </c>
      <c r="E83" s="32"/>
      <c r="F83" s="33">
        <v>1</v>
      </c>
      <c r="G83" s="32">
        <f t="shared" si="74"/>
        <v>0.25</v>
      </c>
      <c r="H83" s="32"/>
      <c r="I83" s="34">
        <f t="shared" si="62"/>
        <v>4</v>
      </c>
      <c r="J83" s="31"/>
      <c r="K83" s="31">
        <v>0</v>
      </c>
      <c r="L83" s="32">
        <v>0</v>
      </c>
      <c r="M83" s="29"/>
      <c r="N83" s="33">
        <v>0</v>
      </c>
      <c r="O83" s="32">
        <v>0</v>
      </c>
      <c r="P83" s="32"/>
      <c r="Q83" s="34">
        <f t="shared" ref="Q83:Q86" si="99">SUM(K83,N83)</f>
        <v>0</v>
      </c>
      <c r="R83" s="29"/>
      <c r="S83" s="31">
        <f t="shared" si="49"/>
        <v>3</v>
      </c>
      <c r="T83" s="32">
        <f t="shared" ref="T83:T86" si="100">S83/Y83</f>
        <v>0.75</v>
      </c>
      <c r="U83" s="32"/>
      <c r="V83" s="33">
        <f t="shared" si="51"/>
        <v>1</v>
      </c>
      <c r="W83" s="32">
        <f t="shared" ref="W83:W86" si="101">V83/Y83</f>
        <v>0.25</v>
      </c>
      <c r="X83" s="32"/>
      <c r="Y83" s="34">
        <f t="shared" ref="Y83:Y86" si="102">SUM(S83,V83)</f>
        <v>4</v>
      </c>
      <c r="Z83"/>
      <c r="AA83"/>
      <c r="AB83"/>
      <c r="AC83"/>
    </row>
    <row r="84" spans="1:29" s="1" customFormat="1" ht="11.25" customHeight="1" x14ac:dyDescent="0.25">
      <c r="A84" s="31"/>
      <c r="B84" s="30" t="s">
        <v>39</v>
      </c>
      <c r="C84" s="31">
        <v>10</v>
      </c>
      <c r="D84" s="32">
        <f t="shared" si="73"/>
        <v>0.58823529411764708</v>
      </c>
      <c r="E84" s="32"/>
      <c r="F84" s="33">
        <v>7</v>
      </c>
      <c r="G84" s="32">
        <f t="shared" si="74"/>
        <v>0.41176470588235292</v>
      </c>
      <c r="H84" s="32"/>
      <c r="I84" s="34">
        <f t="shared" si="62"/>
        <v>17</v>
      </c>
      <c r="J84" s="31"/>
      <c r="K84" s="31">
        <v>0</v>
      </c>
      <c r="L84" s="32">
        <v>0</v>
      </c>
      <c r="M84" s="29"/>
      <c r="N84" s="33">
        <v>0</v>
      </c>
      <c r="O84" s="32">
        <v>0</v>
      </c>
      <c r="P84" s="32"/>
      <c r="Q84" s="34">
        <f t="shared" si="99"/>
        <v>0</v>
      </c>
      <c r="R84" s="29"/>
      <c r="S84" s="31">
        <f t="shared" si="49"/>
        <v>10</v>
      </c>
      <c r="T84" s="32">
        <f t="shared" si="100"/>
        <v>0.58823529411764708</v>
      </c>
      <c r="U84" s="32"/>
      <c r="V84" s="33">
        <f t="shared" si="51"/>
        <v>7</v>
      </c>
      <c r="W84" s="32">
        <f t="shared" si="101"/>
        <v>0.41176470588235292</v>
      </c>
      <c r="X84" s="32"/>
      <c r="Y84" s="34">
        <f t="shared" si="102"/>
        <v>17</v>
      </c>
      <c r="Z84"/>
      <c r="AA84"/>
      <c r="AB84"/>
      <c r="AC84"/>
    </row>
    <row r="85" spans="1:29" s="1" customFormat="1" ht="11.25" customHeight="1" x14ac:dyDescent="0.25">
      <c r="A85" s="31"/>
      <c r="B85" s="30" t="s">
        <v>40</v>
      </c>
      <c r="C85" s="31">
        <v>2</v>
      </c>
      <c r="D85" s="32">
        <f t="shared" si="73"/>
        <v>0.4</v>
      </c>
      <c r="E85" s="32"/>
      <c r="F85" s="33">
        <v>3</v>
      </c>
      <c r="G85" s="32">
        <f t="shared" si="74"/>
        <v>0.6</v>
      </c>
      <c r="H85" s="32"/>
      <c r="I85" s="34">
        <f t="shared" si="62"/>
        <v>5</v>
      </c>
      <c r="J85" s="31"/>
      <c r="K85" s="31">
        <v>0</v>
      </c>
      <c r="L85" s="32">
        <f>K85/Q85</f>
        <v>0</v>
      </c>
      <c r="M85" s="29"/>
      <c r="N85" s="33">
        <v>1</v>
      </c>
      <c r="O85" s="32">
        <f>N85/Q85</f>
        <v>1</v>
      </c>
      <c r="P85" s="32"/>
      <c r="Q85" s="34">
        <f t="shared" si="99"/>
        <v>1</v>
      </c>
      <c r="R85" s="29"/>
      <c r="S85" s="31">
        <f t="shared" si="49"/>
        <v>2</v>
      </c>
      <c r="T85" s="32">
        <f t="shared" si="100"/>
        <v>0.33333333333333331</v>
      </c>
      <c r="U85" s="32"/>
      <c r="V85" s="33">
        <f t="shared" si="51"/>
        <v>4</v>
      </c>
      <c r="W85" s="32">
        <f t="shared" si="101"/>
        <v>0.66666666666666663</v>
      </c>
      <c r="X85" s="32"/>
      <c r="Y85" s="34">
        <f t="shared" si="102"/>
        <v>6</v>
      </c>
      <c r="Z85"/>
      <c r="AA85"/>
      <c r="AB85"/>
      <c r="AC85"/>
    </row>
    <row r="86" spans="1:29" s="1" customFormat="1" ht="11.25" customHeight="1" x14ac:dyDescent="0.25">
      <c r="A86" s="31"/>
      <c r="B86" s="30" t="s">
        <v>41</v>
      </c>
      <c r="C86" s="31">
        <v>1</v>
      </c>
      <c r="D86" s="32">
        <f t="shared" si="73"/>
        <v>0.2</v>
      </c>
      <c r="E86" s="32"/>
      <c r="F86" s="33">
        <v>4</v>
      </c>
      <c r="G86" s="32">
        <f t="shared" si="74"/>
        <v>0.8</v>
      </c>
      <c r="H86" s="32"/>
      <c r="I86" s="34">
        <f t="shared" si="62"/>
        <v>5</v>
      </c>
      <c r="J86" s="31"/>
      <c r="K86" s="31">
        <v>0</v>
      </c>
      <c r="L86" s="32">
        <f>K86/Q86</f>
        <v>0</v>
      </c>
      <c r="M86" s="29"/>
      <c r="N86" s="33">
        <v>1</v>
      </c>
      <c r="O86" s="32">
        <f>N86/Q86</f>
        <v>1</v>
      </c>
      <c r="P86" s="32"/>
      <c r="Q86" s="34">
        <f t="shared" si="99"/>
        <v>1</v>
      </c>
      <c r="R86" s="29"/>
      <c r="S86" s="31">
        <f t="shared" si="49"/>
        <v>1</v>
      </c>
      <c r="T86" s="32">
        <f t="shared" si="100"/>
        <v>0.16666666666666666</v>
      </c>
      <c r="U86" s="32"/>
      <c r="V86" s="33">
        <f t="shared" si="51"/>
        <v>5</v>
      </c>
      <c r="W86" s="32">
        <f t="shared" si="101"/>
        <v>0.83333333333333337</v>
      </c>
      <c r="X86" s="32"/>
      <c r="Y86" s="34">
        <f t="shared" si="102"/>
        <v>6</v>
      </c>
      <c r="Z86"/>
      <c r="AA86"/>
      <c r="AB86"/>
      <c r="AC86"/>
    </row>
    <row r="87" spans="1:29" s="1" customFormat="1" ht="11.25" customHeight="1" x14ac:dyDescent="0.25">
      <c r="A87" s="31"/>
      <c r="B87" s="30" t="s">
        <v>44</v>
      </c>
      <c r="C87" s="31">
        <v>4</v>
      </c>
      <c r="D87" s="32">
        <f>C87/I87</f>
        <v>1</v>
      </c>
      <c r="E87" s="32"/>
      <c r="F87" s="33">
        <v>0</v>
      </c>
      <c r="G87" s="32">
        <f>F87/I87</f>
        <v>0</v>
      </c>
      <c r="H87" s="32"/>
      <c r="I87" s="34">
        <f>SUM(C87,F87)</f>
        <v>4</v>
      </c>
      <c r="J87" s="31"/>
      <c r="K87" s="31">
        <v>0</v>
      </c>
      <c r="L87" s="32">
        <v>0</v>
      </c>
      <c r="M87" s="29"/>
      <c r="N87" s="33">
        <v>0</v>
      </c>
      <c r="O87" s="32">
        <v>0</v>
      </c>
      <c r="P87" s="32"/>
      <c r="Q87" s="34">
        <f>SUM(K87,N87)</f>
        <v>0</v>
      </c>
      <c r="R87" s="29"/>
      <c r="S87" s="31">
        <f t="shared" si="49"/>
        <v>4</v>
      </c>
      <c r="T87" s="32">
        <f>S87/Y87</f>
        <v>1</v>
      </c>
      <c r="U87" s="32"/>
      <c r="V87" s="33">
        <f t="shared" si="51"/>
        <v>0</v>
      </c>
      <c r="W87" s="32">
        <f>V87/Y87</f>
        <v>0</v>
      </c>
      <c r="X87" s="32"/>
      <c r="Y87" s="34">
        <f>SUM(S87,V87)</f>
        <v>4</v>
      </c>
      <c r="Z87"/>
      <c r="AA87"/>
      <c r="AB87"/>
      <c r="AC87"/>
    </row>
    <row r="88" spans="1:29" s="1" customFormat="1" ht="11.25" customHeight="1" x14ac:dyDescent="0.25">
      <c r="A88" s="31"/>
      <c r="B88" s="30" t="s">
        <v>45</v>
      </c>
      <c r="C88" s="31">
        <v>4</v>
      </c>
      <c r="D88" s="32">
        <f>C88/I88</f>
        <v>0.66666666666666663</v>
      </c>
      <c r="E88" s="32"/>
      <c r="F88" s="33">
        <v>2</v>
      </c>
      <c r="G88" s="32">
        <f>F88/I88</f>
        <v>0.33333333333333331</v>
      </c>
      <c r="H88" s="32"/>
      <c r="I88" s="34">
        <f>SUM(C88,F88)</f>
        <v>6</v>
      </c>
      <c r="J88" s="31"/>
      <c r="K88" s="31">
        <v>0</v>
      </c>
      <c r="L88" s="32">
        <v>0</v>
      </c>
      <c r="M88" s="29"/>
      <c r="N88" s="33">
        <v>0</v>
      </c>
      <c r="O88" s="32">
        <v>0</v>
      </c>
      <c r="P88" s="32"/>
      <c r="Q88" s="34">
        <f>SUM(K88,N88)</f>
        <v>0</v>
      </c>
      <c r="R88" s="29"/>
      <c r="S88" s="31">
        <f t="shared" si="49"/>
        <v>4</v>
      </c>
      <c r="T88" s="32">
        <f>S88/Y88</f>
        <v>0.66666666666666663</v>
      </c>
      <c r="U88" s="32"/>
      <c r="V88" s="33">
        <f t="shared" si="51"/>
        <v>2</v>
      </c>
      <c r="W88" s="32">
        <f>V88/Y88</f>
        <v>0.33333333333333331</v>
      </c>
      <c r="X88" s="32"/>
      <c r="Y88" s="34">
        <f>SUM(S88,V88)</f>
        <v>6</v>
      </c>
      <c r="Z88"/>
      <c r="AA88"/>
      <c r="AB88"/>
      <c r="AC88"/>
    </row>
    <row r="89" spans="1:29" s="1" customFormat="1" ht="11.25" customHeight="1" x14ac:dyDescent="0.25">
      <c r="A89" s="31"/>
      <c r="B89" s="30" t="s">
        <v>46</v>
      </c>
      <c r="C89" s="31">
        <v>1</v>
      </c>
      <c r="D89" s="32">
        <f t="shared" si="73"/>
        <v>0.5</v>
      </c>
      <c r="E89" s="32"/>
      <c r="F89" s="33">
        <v>1</v>
      </c>
      <c r="G89" s="32">
        <f t="shared" si="74"/>
        <v>0.5</v>
      </c>
      <c r="H89" s="32"/>
      <c r="I89" s="34">
        <f t="shared" si="62"/>
        <v>2</v>
      </c>
      <c r="J89" s="31"/>
      <c r="K89" s="31">
        <v>0</v>
      </c>
      <c r="L89" s="32">
        <v>0</v>
      </c>
      <c r="M89" s="29"/>
      <c r="N89" s="33">
        <v>0</v>
      </c>
      <c r="O89" s="32">
        <v>0</v>
      </c>
      <c r="P89" s="32"/>
      <c r="Q89" s="34">
        <f t="shared" ref="Q89:Q94" si="103">SUM(K89,N89)</f>
        <v>0</v>
      </c>
      <c r="R89" s="29"/>
      <c r="S89" s="31">
        <f t="shared" si="49"/>
        <v>1</v>
      </c>
      <c r="T89" s="32">
        <f t="shared" ref="T89:T94" si="104">S89/Y89</f>
        <v>0.5</v>
      </c>
      <c r="U89" s="32"/>
      <c r="V89" s="33">
        <f t="shared" si="51"/>
        <v>1</v>
      </c>
      <c r="W89" s="32">
        <f t="shared" ref="W89:W94" si="105">V89/Y89</f>
        <v>0.5</v>
      </c>
      <c r="X89" s="32"/>
      <c r="Y89" s="34">
        <f t="shared" ref="Y89:Y94" si="106">SUM(S89,V89)</f>
        <v>2</v>
      </c>
      <c r="Z89"/>
      <c r="AA89"/>
      <c r="AB89"/>
      <c r="AC89"/>
    </row>
    <row r="90" spans="1:29" s="1" customFormat="1" ht="11.25" customHeight="1" x14ac:dyDescent="0.25">
      <c r="A90" s="31"/>
      <c r="B90" s="30" t="s">
        <v>47</v>
      </c>
      <c r="C90" s="33">
        <v>8</v>
      </c>
      <c r="D90" s="32">
        <f t="shared" si="73"/>
        <v>1</v>
      </c>
      <c r="E90" s="32"/>
      <c r="F90" s="31">
        <v>0</v>
      </c>
      <c r="G90" s="32">
        <f t="shared" si="74"/>
        <v>0</v>
      </c>
      <c r="H90" s="32"/>
      <c r="I90" s="34">
        <f t="shared" si="62"/>
        <v>8</v>
      </c>
      <c r="J90" s="31"/>
      <c r="K90" s="33">
        <v>0</v>
      </c>
      <c r="L90" s="32">
        <v>0</v>
      </c>
      <c r="M90" s="29"/>
      <c r="N90" s="31">
        <v>0</v>
      </c>
      <c r="O90" s="32">
        <v>0</v>
      </c>
      <c r="P90" s="32"/>
      <c r="Q90" s="34">
        <f t="shared" si="103"/>
        <v>0</v>
      </c>
      <c r="R90" s="29"/>
      <c r="S90" s="31">
        <f t="shared" si="49"/>
        <v>8</v>
      </c>
      <c r="T90" s="32">
        <f t="shared" si="104"/>
        <v>1</v>
      </c>
      <c r="U90" s="32"/>
      <c r="V90" s="33">
        <f t="shared" si="51"/>
        <v>0</v>
      </c>
      <c r="W90" s="32">
        <f t="shared" si="105"/>
        <v>0</v>
      </c>
      <c r="X90" s="32"/>
      <c r="Y90" s="34">
        <f t="shared" si="106"/>
        <v>8</v>
      </c>
      <c r="Z90"/>
      <c r="AA90"/>
      <c r="AB90"/>
      <c r="AC90"/>
    </row>
    <row r="91" spans="1:29" s="1" customFormat="1" ht="11.25" customHeight="1" x14ac:dyDescent="0.25">
      <c r="A91" s="31"/>
      <c r="B91" s="30" t="s">
        <v>49</v>
      </c>
      <c r="C91" s="31">
        <v>3</v>
      </c>
      <c r="D91" s="32">
        <f t="shared" ref="D91:D92" si="107">C91/I91</f>
        <v>0.75</v>
      </c>
      <c r="E91" s="32"/>
      <c r="F91" s="33">
        <v>1</v>
      </c>
      <c r="G91" s="32">
        <f t="shared" ref="G91:G92" si="108">F91/I91</f>
        <v>0.25</v>
      </c>
      <c r="H91" s="32"/>
      <c r="I91" s="34">
        <f t="shared" ref="I91:I92" si="109">SUM(C91,F91)</f>
        <v>4</v>
      </c>
      <c r="J91" s="31"/>
      <c r="K91" s="33">
        <v>0</v>
      </c>
      <c r="L91" s="32">
        <v>0</v>
      </c>
      <c r="M91" s="29"/>
      <c r="N91" s="31">
        <v>0</v>
      </c>
      <c r="O91" s="32">
        <v>0</v>
      </c>
      <c r="P91" s="32"/>
      <c r="Q91" s="34">
        <f t="shared" ref="Q91:Q92" si="110">SUM(K91,N91)</f>
        <v>0</v>
      </c>
      <c r="R91" s="29"/>
      <c r="S91" s="31">
        <f t="shared" ref="S91:S92" si="111">C91+K91</f>
        <v>3</v>
      </c>
      <c r="T91" s="32">
        <f t="shared" ref="T91:T92" si="112">S91/Y91</f>
        <v>0.75</v>
      </c>
      <c r="U91" s="32"/>
      <c r="V91" s="33">
        <f t="shared" ref="V91:V92" si="113">F91+N91</f>
        <v>1</v>
      </c>
      <c r="W91" s="32">
        <f t="shared" ref="W91:W92" si="114">V91/Y91</f>
        <v>0.25</v>
      </c>
      <c r="X91" s="32"/>
      <c r="Y91" s="34">
        <f t="shared" ref="Y91:Y92" si="115">SUM(S91,V91)</f>
        <v>4</v>
      </c>
      <c r="Z91"/>
      <c r="AA91"/>
      <c r="AB91"/>
      <c r="AC91"/>
    </row>
    <row r="92" spans="1:29" s="1" customFormat="1" ht="11.25" customHeight="1" x14ac:dyDescent="0.25">
      <c r="A92" s="31"/>
      <c r="B92" s="30" t="s">
        <v>50</v>
      </c>
      <c r="C92" s="31">
        <v>1</v>
      </c>
      <c r="D92" s="32">
        <f t="shared" si="107"/>
        <v>0.5</v>
      </c>
      <c r="E92" s="32"/>
      <c r="F92" s="33">
        <v>1</v>
      </c>
      <c r="G92" s="32">
        <f t="shared" si="108"/>
        <v>0.5</v>
      </c>
      <c r="H92" s="32"/>
      <c r="I92" s="34">
        <f t="shared" si="109"/>
        <v>2</v>
      </c>
      <c r="J92" s="31"/>
      <c r="K92" s="31">
        <v>0</v>
      </c>
      <c r="L92" s="32">
        <v>0</v>
      </c>
      <c r="M92" s="29"/>
      <c r="N92" s="33">
        <v>0</v>
      </c>
      <c r="O92" s="32">
        <v>0</v>
      </c>
      <c r="P92" s="32"/>
      <c r="Q92" s="34">
        <f t="shared" si="110"/>
        <v>0</v>
      </c>
      <c r="R92" s="29"/>
      <c r="S92" s="31">
        <f t="shared" si="111"/>
        <v>1</v>
      </c>
      <c r="T92" s="32">
        <f t="shared" si="112"/>
        <v>0.5</v>
      </c>
      <c r="U92" s="32"/>
      <c r="V92" s="33">
        <f t="shared" si="113"/>
        <v>1</v>
      </c>
      <c r="W92" s="32">
        <f t="shared" si="114"/>
        <v>0.5</v>
      </c>
      <c r="X92" s="32"/>
      <c r="Y92" s="34">
        <f t="shared" si="115"/>
        <v>2</v>
      </c>
      <c r="Z92"/>
      <c r="AA92"/>
      <c r="AB92"/>
      <c r="AC92"/>
    </row>
    <row r="93" spans="1:29" s="1" customFormat="1" ht="11.25" customHeight="1" x14ac:dyDescent="0.25">
      <c r="A93" s="31"/>
      <c r="B93" s="30" t="s">
        <v>51</v>
      </c>
      <c r="C93" s="31">
        <v>3</v>
      </c>
      <c r="D93" s="32">
        <f t="shared" si="73"/>
        <v>0.6</v>
      </c>
      <c r="E93" s="32"/>
      <c r="F93" s="33">
        <v>2</v>
      </c>
      <c r="G93" s="32">
        <f t="shared" si="74"/>
        <v>0.4</v>
      </c>
      <c r="H93" s="32"/>
      <c r="I93" s="34">
        <f t="shared" si="62"/>
        <v>5</v>
      </c>
      <c r="J93" s="31"/>
      <c r="K93" s="31">
        <v>0</v>
      </c>
      <c r="L93" s="32">
        <v>0</v>
      </c>
      <c r="M93" s="29"/>
      <c r="N93" s="33">
        <v>0</v>
      </c>
      <c r="O93" s="32">
        <v>0</v>
      </c>
      <c r="P93" s="32"/>
      <c r="Q93" s="34">
        <f t="shared" si="103"/>
        <v>0</v>
      </c>
      <c r="R93" s="29"/>
      <c r="S93" s="31">
        <f t="shared" si="49"/>
        <v>3</v>
      </c>
      <c r="T93" s="32">
        <f t="shared" si="104"/>
        <v>0.6</v>
      </c>
      <c r="U93" s="32"/>
      <c r="V93" s="33">
        <f t="shared" si="51"/>
        <v>2</v>
      </c>
      <c r="W93" s="32">
        <f t="shared" si="105"/>
        <v>0.4</v>
      </c>
      <c r="X93" s="32"/>
      <c r="Y93" s="34">
        <f t="shared" si="106"/>
        <v>5</v>
      </c>
      <c r="Z93"/>
      <c r="AA93"/>
      <c r="AB93"/>
      <c r="AC93"/>
    </row>
    <row r="94" spans="1:29" s="1" customFormat="1" ht="11.25" customHeight="1" x14ac:dyDescent="0.25">
      <c r="A94" s="31"/>
      <c r="B94" s="30" t="s">
        <v>52</v>
      </c>
      <c r="C94" s="31">
        <v>42</v>
      </c>
      <c r="D94" s="32">
        <f t="shared" si="73"/>
        <v>0.72413793103448276</v>
      </c>
      <c r="E94" s="32"/>
      <c r="F94" s="33">
        <v>16</v>
      </c>
      <c r="G94" s="32">
        <f t="shared" si="74"/>
        <v>0.27586206896551724</v>
      </c>
      <c r="H94" s="32"/>
      <c r="I94" s="34">
        <f t="shared" si="62"/>
        <v>58</v>
      </c>
      <c r="J94" s="31"/>
      <c r="K94" s="31">
        <v>0</v>
      </c>
      <c r="L94" s="32">
        <v>0</v>
      </c>
      <c r="M94" s="29"/>
      <c r="N94" s="33">
        <v>0</v>
      </c>
      <c r="O94" s="32">
        <v>0</v>
      </c>
      <c r="P94" s="32"/>
      <c r="Q94" s="34">
        <f t="shared" si="103"/>
        <v>0</v>
      </c>
      <c r="R94" s="29"/>
      <c r="S94" s="31">
        <f t="shared" si="49"/>
        <v>42</v>
      </c>
      <c r="T94" s="32">
        <f t="shared" si="104"/>
        <v>0.72413793103448276</v>
      </c>
      <c r="U94" s="32"/>
      <c r="V94" s="33">
        <f t="shared" si="51"/>
        <v>16</v>
      </c>
      <c r="W94" s="32">
        <f t="shared" si="105"/>
        <v>0.27586206896551724</v>
      </c>
      <c r="X94" s="32"/>
      <c r="Y94" s="34">
        <f t="shared" si="106"/>
        <v>58</v>
      </c>
      <c r="Z94"/>
      <c r="AA94"/>
      <c r="AB94"/>
      <c r="AC94"/>
    </row>
    <row r="95" spans="1:29" s="1" customFormat="1" ht="11.25" customHeight="1" x14ac:dyDescent="0.25">
      <c r="A95" s="31"/>
      <c r="B95" s="29" t="s">
        <v>58</v>
      </c>
      <c r="C95" s="31"/>
      <c r="D95" s="32"/>
      <c r="E95" s="32"/>
      <c r="F95" s="31"/>
      <c r="G95" s="32"/>
      <c r="H95" s="32"/>
      <c r="I95" s="34"/>
      <c r="J95" s="31"/>
      <c r="K95" s="29"/>
      <c r="L95" s="32"/>
      <c r="M95" s="29"/>
      <c r="N95" s="31"/>
      <c r="O95" s="32"/>
      <c r="P95" s="32"/>
      <c r="Q95" s="34"/>
      <c r="R95" s="29"/>
      <c r="S95" s="31"/>
      <c r="T95" s="32"/>
      <c r="U95" s="32"/>
      <c r="V95" s="33"/>
      <c r="W95" s="32"/>
      <c r="X95" s="32"/>
      <c r="Y95" s="34"/>
      <c r="Z95"/>
      <c r="AA95"/>
      <c r="AB95"/>
      <c r="AC95"/>
    </row>
    <row r="96" spans="1:29" s="1" customFormat="1" ht="11.25" customHeight="1" x14ac:dyDescent="0.25">
      <c r="A96" s="31"/>
      <c r="B96" s="30" t="s">
        <v>34</v>
      </c>
      <c r="C96" s="31">
        <v>5</v>
      </c>
      <c r="D96" s="32">
        <f t="shared" ref="D96" si="116">C96/I96</f>
        <v>1</v>
      </c>
      <c r="E96" s="32"/>
      <c r="F96" s="33">
        <v>0</v>
      </c>
      <c r="G96" s="32">
        <f t="shared" ref="G96" si="117">F96/I96</f>
        <v>0</v>
      </c>
      <c r="H96" s="32"/>
      <c r="I96" s="34">
        <f t="shared" ref="I96" si="118">SUM(C96,F96)</f>
        <v>5</v>
      </c>
      <c r="J96" s="31"/>
      <c r="K96" s="31">
        <v>0</v>
      </c>
      <c r="L96" s="32">
        <v>0</v>
      </c>
      <c r="M96" s="29"/>
      <c r="N96" s="33">
        <v>0</v>
      </c>
      <c r="O96" s="32">
        <v>0</v>
      </c>
      <c r="P96" s="32"/>
      <c r="Q96" s="34">
        <f t="shared" ref="Q96" si="119">SUM(K96,N96)</f>
        <v>0</v>
      </c>
      <c r="R96" s="29"/>
      <c r="S96" s="31">
        <f t="shared" ref="S96" si="120">C96+K96</f>
        <v>5</v>
      </c>
      <c r="T96" s="32">
        <f t="shared" ref="T96" si="121">S96/Y96</f>
        <v>1</v>
      </c>
      <c r="U96" s="32"/>
      <c r="V96" s="33">
        <f t="shared" ref="V96" si="122">F96+N96</f>
        <v>0</v>
      </c>
      <c r="W96" s="32">
        <f t="shared" ref="W96" si="123">V96/Y96</f>
        <v>0</v>
      </c>
      <c r="X96" s="32"/>
      <c r="Y96" s="34">
        <f t="shared" ref="Y96" si="124">SUM(S96,V96)</f>
        <v>5</v>
      </c>
      <c r="Z96"/>
      <c r="AA96"/>
      <c r="AB96"/>
      <c r="AC96"/>
    </row>
    <row r="97" spans="1:29" s="1" customFormat="1" ht="11.25" customHeight="1" x14ac:dyDescent="0.25">
      <c r="A97" s="31"/>
      <c r="B97" s="30" t="s">
        <v>38</v>
      </c>
      <c r="C97" s="31">
        <v>4</v>
      </c>
      <c r="D97" s="32">
        <f t="shared" ref="D97" si="125">C97/I97</f>
        <v>0.66666666666666663</v>
      </c>
      <c r="E97" s="32"/>
      <c r="F97" s="33">
        <v>2</v>
      </c>
      <c r="G97" s="32">
        <f t="shared" ref="G97" si="126">F97/I97</f>
        <v>0.33333333333333331</v>
      </c>
      <c r="H97" s="32"/>
      <c r="I97" s="34">
        <f t="shared" ref="I97" si="127">SUM(C97,F97)</f>
        <v>6</v>
      </c>
      <c r="J97" s="31"/>
      <c r="K97" s="31">
        <v>0</v>
      </c>
      <c r="L97" s="32">
        <v>0</v>
      </c>
      <c r="M97" s="29"/>
      <c r="N97" s="33">
        <v>0</v>
      </c>
      <c r="O97" s="32">
        <v>0</v>
      </c>
      <c r="P97" s="32"/>
      <c r="Q97" s="34">
        <f t="shared" ref="Q97" si="128">SUM(K97,N97)</f>
        <v>0</v>
      </c>
      <c r="R97" s="29"/>
      <c r="S97" s="31">
        <f t="shared" ref="S97" si="129">C97+K97</f>
        <v>4</v>
      </c>
      <c r="T97" s="32">
        <f t="shared" ref="T97" si="130">S97/Y97</f>
        <v>0.66666666666666663</v>
      </c>
      <c r="U97" s="32"/>
      <c r="V97" s="33">
        <f t="shared" ref="V97" si="131">F97+N97</f>
        <v>2</v>
      </c>
      <c r="W97" s="32">
        <f t="shared" ref="W97" si="132">V97/Y97</f>
        <v>0.33333333333333331</v>
      </c>
      <c r="X97" s="32"/>
      <c r="Y97" s="34">
        <f t="shared" ref="Y97" si="133">SUM(S97,V97)</f>
        <v>6</v>
      </c>
      <c r="Z97"/>
      <c r="AA97"/>
      <c r="AB97"/>
      <c r="AC97"/>
    </row>
    <row r="98" spans="1:29" s="1" customFormat="1" ht="11.25" customHeight="1" x14ac:dyDescent="0.25">
      <c r="A98" s="31"/>
      <c r="B98" s="30" t="s">
        <v>39</v>
      </c>
      <c r="C98" s="31">
        <v>4</v>
      </c>
      <c r="D98" s="32">
        <f t="shared" si="73"/>
        <v>1</v>
      </c>
      <c r="E98" s="32"/>
      <c r="F98" s="33">
        <v>0</v>
      </c>
      <c r="G98" s="32">
        <f t="shared" si="74"/>
        <v>0</v>
      </c>
      <c r="H98" s="32"/>
      <c r="I98" s="34">
        <f t="shared" si="62"/>
        <v>4</v>
      </c>
      <c r="J98" s="31"/>
      <c r="K98" s="31">
        <v>0</v>
      </c>
      <c r="L98" s="32">
        <v>0</v>
      </c>
      <c r="M98" s="29"/>
      <c r="N98" s="33">
        <v>0</v>
      </c>
      <c r="O98" s="32">
        <v>0</v>
      </c>
      <c r="P98" s="32"/>
      <c r="Q98" s="34">
        <f t="shared" ref="Q98:Q109" si="134">SUM(K98,N98)</f>
        <v>0</v>
      </c>
      <c r="R98" s="29"/>
      <c r="S98" s="31">
        <f t="shared" si="49"/>
        <v>4</v>
      </c>
      <c r="T98" s="32">
        <f t="shared" ref="T98:T109" si="135">S98/Y98</f>
        <v>1</v>
      </c>
      <c r="U98" s="32"/>
      <c r="V98" s="33">
        <f t="shared" si="51"/>
        <v>0</v>
      </c>
      <c r="W98" s="32">
        <f t="shared" ref="W98:W109" si="136">V98/Y98</f>
        <v>0</v>
      </c>
      <c r="X98" s="32"/>
      <c r="Y98" s="34">
        <f t="shared" ref="Y98:Y109" si="137">SUM(S98,V98)</f>
        <v>4</v>
      </c>
      <c r="Z98"/>
      <c r="AA98"/>
      <c r="AB98"/>
      <c r="AC98"/>
    </row>
    <row r="99" spans="1:29" s="1" customFormat="1" ht="11.25" customHeight="1" x14ac:dyDescent="0.25">
      <c r="A99" s="31"/>
      <c r="B99" s="30" t="s">
        <v>40</v>
      </c>
      <c r="C99" s="31">
        <v>2</v>
      </c>
      <c r="D99" s="32">
        <f t="shared" si="73"/>
        <v>0.4</v>
      </c>
      <c r="E99" s="32"/>
      <c r="F99" s="33">
        <v>3</v>
      </c>
      <c r="G99" s="32">
        <f t="shared" si="74"/>
        <v>0.6</v>
      </c>
      <c r="H99" s="32"/>
      <c r="I99" s="34">
        <f t="shared" si="62"/>
        <v>5</v>
      </c>
      <c r="J99" s="31"/>
      <c r="K99" s="31">
        <v>0</v>
      </c>
      <c r="L99" s="32">
        <f t="shared" ref="L99:L110" si="138">K99/Q99</f>
        <v>0</v>
      </c>
      <c r="M99" s="29"/>
      <c r="N99" s="33">
        <v>1</v>
      </c>
      <c r="O99" s="32">
        <f t="shared" ref="O99:O110" si="139">N99/Q99</f>
        <v>1</v>
      </c>
      <c r="P99" s="32"/>
      <c r="Q99" s="34">
        <f t="shared" si="134"/>
        <v>1</v>
      </c>
      <c r="R99" s="29"/>
      <c r="S99" s="31">
        <f t="shared" si="49"/>
        <v>2</v>
      </c>
      <c r="T99" s="32">
        <f t="shared" si="135"/>
        <v>0.33333333333333331</v>
      </c>
      <c r="U99" s="32"/>
      <c r="V99" s="33">
        <f t="shared" si="51"/>
        <v>4</v>
      </c>
      <c r="W99" s="32">
        <f t="shared" si="136"/>
        <v>0.66666666666666663</v>
      </c>
      <c r="X99" s="32"/>
      <c r="Y99" s="34">
        <f t="shared" si="137"/>
        <v>6</v>
      </c>
      <c r="Z99"/>
      <c r="AA99"/>
      <c r="AB99"/>
      <c r="AC99"/>
    </row>
    <row r="100" spans="1:29" s="1" customFormat="1" ht="11.25" customHeight="1" x14ac:dyDescent="0.25">
      <c r="A100" s="31"/>
      <c r="B100" s="30" t="s">
        <v>42</v>
      </c>
      <c r="C100" s="31">
        <v>0</v>
      </c>
      <c r="D100" s="32">
        <v>0</v>
      </c>
      <c r="E100" s="32"/>
      <c r="F100" s="33">
        <v>1</v>
      </c>
      <c r="G100" s="32">
        <v>0</v>
      </c>
      <c r="H100" s="32"/>
      <c r="I100" s="34">
        <f t="shared" si="62"/>
        <v>1</v>
      </c>
      <c r="J100" s="31"/>
      <c r="K100" s="31">
        <v>0</v>
      </c>
      <c r="L100" s="32">
        <v>0</v>
      </c>
      <c r="M100" s="29"/>
      <c r="N100" s="33">
        <v>0</v>
      </c>
      <c r="O100" s="32">
        <v>0</v>
      </c>
      <c r="P100" s="32"/>
      <c r="Q100" s="34">
        <f t="shared" ref="Q100" si="140">SUM(K100,N100)</f>
        <v>0</v>
      </c>
      <c r="R100" s="29"/>
      <c r="S100" s="31">
        <f t="shared" si="49"/>
        <v>0</v>
      </c>
      <c r="T100" s="32">
        <f t="shared" ref="T100" si="141">S100/Y100</f>
        <v>0</v>
      </c>
      <c r="U100" s="32"/>
      <c r="V100" s="33">
        <f t="shared" ref="V100" si="142">F100+N100</f>
        <v>1</v>
      </c>
      <c r="W100" s="32">
        <f t="shared" ref="W100" si="143">V100/Y100</f>
        <v>1</v>
      </c>
      <c r="X100" s="32"/>
      <c r="Y100" s="34">
        <f t="shared" ref="Y100" si="144">SUM(S100,V100)</f>
        <v>1</v>
      </c>
      <c r="Z100"/>
      <c r="AA100"/>
      <c r="AB100"/>
      <c r="AC100"/>
    </row>
    <row r="101" spans="1:29" s="1" customFormat="1" ht="11.25" customHeight="1" x14ac:dyDescent="0.25">
      <c r="A101" s="31"/>
      <c r="B101" s="30" t="s">
        <v>43</v>
      </c>
      <c r="C101" s="31">
        <v>0</v>
      </c>
      <c r="D101" s="32">
        <v>0</v>
      </c>
      <c r="E101" s="32"/>
      <c r="F101" s="33">
        <v>0</v>
      </c>
      <c r="G101" s="32">
        <v>0</v>
      </c>
      <c r="H101" s="32"/>
      <c r="I101" s="34">
        <f t="shared" ref="I101" si="145">SUM(C101,F101)</f>
        <v>0</v>
      </c>
      <c r="J101" s="31"/>
      <c r="K101" s="31">
        <v>1</v>
      </c>
      <c r="L101" s="32">
        <f t="shared" si="138"/>
        <v>0.5</v>
      </c>
      <c r="M101" s="29"/>
      <c r="N101" s="33">
        <v>1</v>
      </c>
      <c r="O101" s="32">
        <f t="shared" si="139"/>
        <v>0.5</v>
      </c>
      <c r="P101" s="32"/>
      <c r="Q101" s="34">
        <f t="shared" ref="Q101" si="146">SUM(K101,N101)</f>
        <v>2</v>
      </c>
      <c r="R101" s="29"/>
      <c r="S101" s="31">
        <f t="shared" ref="S101" si="147">C101+K101</f>
        <v>1</v>
      </c>
      <c r="T101" s="32">
        <f t="shared" ref="T101" si="148">S101/Y101</f>
        <v>0.5</v>
      </c>
      <c r="U101" s="32"/>
      <c r="V101" s="33">
        <f t="shared" ref="V101" si="149">F101+N101</f>
        <v>1</v>
      </c>
      <c r="W101" s="32">
        <f t="shared" ref="W101" si="150">V101/Y101</f>
        <v>0.5</v>
      </c>
      <c r="X101" s="32"/>
      <c r="Y101" s="34">
        <f t="shared" ref="Y101" si="151">SUM(S101,V101)</f>
        <v>2</v>
      </c>
      <c r="Z101"/>
      <c r="AA101"/>
      <c r="AB101"/>
      <c r="AC101"/>
    </row>
    <row r="102" spans="1:29" s="1" customFormat="1" ht="11.25" customHeight="1" x14ac:dyDescent="0.25">
      <c r="A102" s="31"/>
      <c r="B102" s="30" t="s">
        <v>45</v>
      </c>
      <c r="C102" s="31">
        <v>4</v>
      </c>
      <c r="D102" s="32">
        <f t="shared" ref="D102:D107" si="152">C102/I102</f>
        <v>0.5714285714285714</v>
      </c>
      <c r="E102" s="32"/>
      <c r="F102" s="33">
        <v>3</v>
      </c>
      <c r="G102" s="32">
        <f t="shared" si="74"/>
        <v>0.42857142857142855</v>
      </c>
      <c r="H102" s="32"/>
      <c r="I102" s="34">
        <f t="shared" si="62"/>
        <v>7</v>
      </c>
      <c r="J102" s="31"/>
      <c r="K102" s="31">
        <v>1</v>
      </c>
      <c r="L102" s="32">
        <f t="shared" si="138"/>
        <v>0.33333333333333331</v>
      </c>
      <c r="M102" s="29"/>
      <c r="N102" s="33">
        <v>2</v>
      </c>
      <c r="O102" s="32">
        <f t="shared" si="139"/>
        <v>0.66666666666666663</v>
      </c>
      <c r="P102" s="32"/>
      <c r="Q102" s="34">
        <f t="shared" si="134"/>
        <v>3</v>
      </c>
      <c r="R102" s="29"/>
      <c r="S102" s="31">
        <f t="shared" si="49"/>
        <v>5</v>
      </c>
      <c r="T102" s="32">
        <f t="shared" si="135"/>
        <v>0.5</v>
      </c>
      <c r="U102" s="32"/>
      <c r="V102" s="33">
        <f t="shared" si="51"/>
        <v>5</v>
      </c>
      <c r="W102" s="32">
        <f t="shared" si="136"/>
        <v>0.5</v>
      </c>
      <c r="X102" s="32"/>
      <c r="Y102" s="34">
        <f t="shared" si="137"/>
        <v>10</v>
      </c>
      <c r="Z102"/>
      <c r="AA102"/>
      <c r="AB102"/>
      <c r="AC102"/>
    </row>
    <row r="103" spans="1:29" s="1" customFormat="1" ht="11.25" customHeight="1" x14ac:dyDescent="0.25">
      <c r="A103" s="31"/>
      <c r="B103" s="30" t="s">
        <v>50</v>
      </c>
      <c r="C103" s="31">
        <v>2</v>
      </c>
      <c r="D103" s="32">
        <f t="shared" si="152"/>
        <v>1</v>
      </c>
      <c r="E103" s="32"/>
      <c r="F103" s="33">
        <v>0</v>
      </c>
      <c r="G103" s="32">
        <f t="shared" si="74"/>
        <v>0</v>
      </c>
      <c r="H103" s="32"/>
      <c r="I103" s="34">
        <f t="shared" si="62"/>
        <v>2</v>
      </c>
      <c r="J103" s="31"/>
      <c r="K103" s="31">
        <v>2</v>
      </c>
      <c r="L103" s="32">
        <f t="shared" si="138"/>
        <v>0.66666666666666663</v>
      </c>
      <c r="M103" s="29"/>
      <c r="N103" s="33">
        <v>1</v>
      </c>
      <c r="O103" s="32">
        <f t="shared" si="139"/>
        <v>0.33333333333333331</v>
      </c>
      <c r="P103" s="32"/>
      <c r="Q103" s="34">
        <f t="shared" si="134"/>
        <v>3</v>
      </c>
      <c r="R103" s="29"/>
      <c r="S103" s="31">
        <f t="shared" si="49"/>
        <v>4</v>
      </c>
      <c r="T103" s="32">
        <f t="shared" si="135"/>
        <v>0.8</v>
      </c>
      <c r="U103" s="32"/>
      <c r="V103" s="33">
        <f t="shared" si="51"/>
        <v>1</v>
      </c>
      <c r="W103" s="32">
        <f t="shared" si="136"/>
        <v>0.2</v>
      </c>
      <c r="X103" s="32"/>
      <c r="Y103" s="34">
        <f t="shared" si="137"/>
        <v>5</v>
      </c>
      <c r="Z103"/>
      <c r="AA103"/>
      <c r="AB103"/>
      <c r="AC103"/>
    </row>
    <row r="104" spans="1:29" s="1" customFormat="1" ht="11.25" customHeight="1" x14ac:dyDescent="0.25">
      <c r="A104" s="31"/>
      <c r="B104" s="30" t="s">
        <v>51</v>
      </c>
      <c r="C104" s="31">
        <v>6</v>
      </c>
      <c r="D104" s="32">
        <f t="shared" si="152"/>
        <v>0.6</v>
      </c>
      <c r="E104" s="32"/>
      <c r="F104" s="33">
        <v>4</v>
      </c>
      <c r="G104" s="32">
        <f t="shared" si="74"/>
        <v>0.4</v>
      </c>
      <c r="H104" s="32"/>
      <c r="I104" s="34">
        <f t="shared" si="62"/>
        <v>10</v>
      </c>
      <c r="J104" s="31"/>
      <c r="K104" s="31">
        <v>1</v>
      </c>
      <c r="L104" s="32">
        <f t="shared" si="138"/>
        <v>0.5</v>
      </c>
      <c r="M104" s="29"/>
      <c r="N104" s="33">
        <v>1</v>
      </c>
      <c r="O104" s="32">
        <f t="shared" si="139"/>
        <v>0.5</v>
      </c>
      <c r="P104" s="32"/>
      <c r="Q104" s="34">
        <f t="shared" si="134"/>
        <v>2</v>
      </c>
      <c r="R104" s="29"/>
      <c r="S104" s="31">
        <f t="shared" si="49"/>
        <v>7</v>
      </c>
      <c r="T104" s="32">
        <f t="shared" si="135"/>
        <v>0.58333333333333337</v>
      </c>
      <c r="U104" s="32"/>
      <c r="V104" s="33">
        <f t="shared" si="51"/>
        <v>5</v>
      </c>
      <c r="W104" s="32">
        <f t="shared" si="136"/>
        <v>0.41666666666666669</v>
      </c>
      <c r="X104" s="32"/>
      <c r="Y104" s="34">
        <f t="shared" si="137"/>
        <v>12</v>
      </c>
      <c r="Z104"/>
      <c r="AA104"/>
      <c r="AB104"/>
      <c r="AC104"/>
    </row>
    <row r="105" spans="1:29" s="1" customFormat="1" ht="11.25" customHeight="1" x14ac:dyDescent="0.25">
      <c r="A105" s="31"/>
      <c r="B105" s="30" t="s">
        <v>52</v>
      </c>
      <c r="C105" s="31">
        <v>24</v>
      </c>
      <c r="D105" s="32">
        <f t="shared" si="152"/>
        <v>0.66666666666666663</v>
      </c>
      <c r="E105" s="32"/>
      <c r="F105" s="33">
        <v>12</v>
      </c>
      <c r="G105" s="32">
        <f t="shared" si="74"/>
        <v>0.33333333333333331</v>
      </c>
      <c r="H105" s="32"/>
      <c r="I105" s="34">
        <f t="shared" si="62"/>
        <v>36</v>
      </c>
      <c r="J105" s="31"/>
      <c r="K105" s="31">
        <v>0</v>
      </c>
      <c r="L105" s="32">
        <f t="shared" si="138"/>
        <v>0</v>
      </c>
      <c r="M105" s="29"/>
      <c r="N105" s="33">
        <v>1</v>
      </c>
      <c r="O105" s="32">
        <f t="shared" si="139"/>
        <v>1</v>
      </c>
      <c r="P105" s="32"/>
      <c r="Q105" s="34">
        <f t="shared" si="134"/>
        <v>1</v>
      </c>
      <c r="R105" s="29"/>
      <c r="S105" s="31">
        <f t="shared" si="49"/>
        <v>24</v>
      </c>
      <c r="T105" s="32">
        <f t="shared" si="135"/>
        <v>0.64864864864864868</v>
      </c>
      <c r="U105" s="32"/>
      <c r="V105" s="33">
        <f t="shared" si="51"/>
        <v>13</v>
      </c>
      <c r="W105" s="32">
        <f t="shared" si="136"/>
        <v>0.35135135135135137</v>
      </c>
      <c r="X105" s="32"/>
      <c r="Y105" s="34">
        <f t="shared" si="137"/>
        <v>37</v>
      </c>
      <c r="Z105"/>
      <c r="AA105"/>
      <c r="AB105"/>
      <c r="AC105"/>
    </row>
    <row r="106" spans="1:29" s="1" customFormat="1" ht="11.25" customHeight="1" x14ac:dyDescent="0.25">
      <c r="A106" s="31"/>
      <c r="B106" s="30" t="s">
        <v>53</v>
      </c>
      <c r="C106" s="31">
        <v>2</v>
      </c>
      <c r="D106" s="32">
        <f t="shared" si="152"/>
        <v>1</v>
      </c>
      <c r="E106" s="32"/>
      <c r="F106" s="33">
        <v>0</v>
      </c>
      <c r="G106" s="32">
        <f t="shared" si="74"/>
        <v>0</v>
      </c>
      <c r="H106" s="32"/>
      <c r="I106" s="34">
        <f t="shared" si="62"/>
        <v>2</v>
      </c>
      <c r="J106" s="31"/>
      <c r="K106" s="31">
        <v>0</v>
      </c>
      <c r="L106" s="32">
        <v>0</v>
      </c>
      <c r="M106" s="29"/>
      <c r="N106" s="33">
        <v>0</v>
      </c>
      <c r="O106" s="32">
        <v>0</v>
      </c>
      <c r="P106" s="32"/>
      <c r="Q106" s="34">
        <f t="shared" si="134"/>
        <v>0</v>
      </c>
      <c r="R106" s="29"/>
      <c r="S106" s="31">
        <f t="shared" si="49"/>
        <v>2</v>
      </c>
      <c r="T106" s="32">
        <f t="shared" si="135"/>
        <v>1</v>
      </c>
      <c r="U106" s="32"/>
      <c r="V106" s="33">
        <f t="shared" si="51"/>
        <v>0</v>
      </c>
      <c r="W106" s="32">
        <f t="shared" si="136"/>
        <v>0</v>
      </c>
      <c r="X106" s="32"/>
      <c r="Y106" s="34">
        <f t="shared" si="137"/>
        <v>2</v>
      </c>
      <c r="Z106"/>
      <c r="AA106"/>
      <c r="AB106"/>
      <c r="AC106"/>
    </row>
    <row r="107" spans="1:29" s="1" customFormat="1" ht="11.25" customHeight="1" x14ac:dyDescent="0.25">
      <c r="A107" s="31"/>
      <c r="B107" s="30" t="s">
        <v>54</v>
      </c>
      <c r="C107" s="31">
        <v>5</v>
      </c>
      <c r="D107" s="32">
        <f t="shared" si="152"/>
        <v>0.625</v>
      </c>
      <c r="E107" s="32"/>
      <c r="F107" s="33">
        <v>3</v>
      </c>
      <c r="G107" s="32">
        <f t="shared" si="74"/>
        <v>0.375</v>
      </c>
      <c r="H107" s="32"/>
      <c r="I107" s="34">
        <f t="shared" si="62"/>
        <v>8</v>
      </c>
      <c r="J107" s="31"/>
      <c r="K107" s="31">
        <v>1</v>
      </c>
      <c r="L107" s="32">
        <f t="shared" si="138"/>
        <v>0.5</v>
      </c>
      <c r="M107" s="29"/>
      <c r="N107" s="33">
        <v>1</v>
      </c>
      <c r="O107" s="32">
        <f t="shared" si="139"/>
        <v>0.5</v>
      </c>
      <c r="P107" s="32"/>
      <c r="Q107" s="34">
        <f t="shared" si="134"/>
        <v>2</v>
      </c>
      <c r="R107" s="29"/>
      <c r="S107" s="31">
        <f t="shared" ref="S107:S110" si="153">C107+K107</f>
        <v>6</v>
      </c>
      <c r="T107" s="32">
        <f t="shared" si="135"/>
        <v>0.6</v>
      </c>
      <c r="U107" s="32"/>
      <c r="V107" s="33">
        <f t="shared" si="51"/>
        <v>4</v>
      </c>
      <c r="W107" s="32">
        <f t="shared" si="136"/>
        <v>0.4</v>
      </c>
      <c r="X107" s="32"/>
      <c r="Y107" s="34">
        <f t="shared" si="137"/>
        <v>10</v>
      </c>
      <c r="Z107"/>
      <c r="AA107"/>
      <c r="AB107"/>
      <c r="AC107"/>
    </row>
    <row r="108" spans="1:29" s="1" customFormat="1" ht="11.25" customHeight="1" x14ac:dyDescent="0.25">
      <c r="A108" s="31"/>
      <c r="B108" s="30" t="s">
        <v>151</v>
      </c>
      <c r="C108" s="31">
        <v>2</v>
      </c>
      <c r="D108" s="32">
        <f t="shared" ref="D108" si="154">C108/I108</f>
        <v>0.66666666666666663</v>
      </c>
      <c r="E108" s="32"/>
      <c r="F108" s="33">
        <v>1</v>
      </c>
      <c r="G108" s="32">
        <f t="shared" ref="G108" si="155">F108/I108</f>
        <v>0.33333333333333331</v>
      </c>
      <c r="H108" s="32"/>
      <c r="I108" s="34">
        <f t="shared" si="62"/>
        <v>3</v>
      </c>
      <c r="J108" s="31"/>
      <c r="K108" s="31">
        <v>0</v>
      </c>
      <c r="L108" s="32">
        <v>0</v>
      </c>
      <c r="M108" s="29"/>
      <c r="N108" s="33">
        <v>0</v>
      </c>
      <c r="O108" s="32">
        <v>0</v>
      </c>
      <c r="P108" s="32"/>
      <c r="Q108" s="34">
        <f t="shared" si="134"/>
        <v>0</v>
      </c>
      <c r="R108" s="29"/>
      <c r="S108" s="31">
        <f t="shared" si="153"/>
        <v>2</v>
      </c>
      <c r="T108" s="32">
        <f t="shared" si="135"/>
        <v>0.66666666666666663</v>
      </c>
      <c r="U108" s="32"/>
      <c r="V108" s="33">
        <f t="shared" ref="V108" si="156">F108+N108</f>
        <v>1</v>
      </c>
      <c r="W108" s="32">
        <f t="shared" si="136"/>
        <v>0.33333333333333331</v>
      </c>
      <c r="X108" s="32"/>
      <c r="Y108" s="34">
        <f t="shared" si="137"/>
        <v>3</v>
      </c>
      <c r="Z108"/>
      <c r="AA108"/>
      <c r="AB108"/>
      <c r="AC108"/>
    </row>
    <row r="109" spans="1:29" s="1" customFormat="1" ht="11.25" customHeight="1" x14ac:dyDescent="0.25">
      <c r="A109" s="31"/>
      <c r="B109" s="31" t="s">
        <v>240</v>
      </c>
      <c r="C109" s="31">
        <v>1</v>
      </c>
      <c r="D109" s="32">
        <f t="shared" si="73"/>
        <v>1</v>
      </c>
      <c r="E109" s="32"/>
      <c r="F109" s="33">
        <v>0</v>
      </c>
      <c r="G109" s="32">
        <f t="shared" si="74"/>
        <v>0</v>
      </c>
      <c r="H109" s="32"/>
      <c r="I109" s="34">
        <f t="shared" si="62"/>
        <v>1</v>
      </c>
      <c r="J109" s="31"/>
      <c r="K109" s="31">
        <v>0</v>
      </c>
      <c r="L109" s="32">
        <v>0</v>
      </c>
      <c r="M109" s="29"/>
      <c r="N109" s="33">
        <v>0</v>
      </c>
      <c r="O109" s="32">
        <v>0</v>
      </c>
      <c r="P109" s="32"/>
      <c r="Q109" s="34">
        <f t="shared" si="134"/>
        <v>0</v>
      </c>
      <c r="R109" s="29"/>
      <c r="S109" s="31">
        <f t="shared" si="153"/>
        <v>1</v>
      </c>
      <c r="T109" s="32">
        <f t="shared" si="135"/>
        <v>1</v>
      </c>
      <c r="U109" s="32"/>
      <c r="V109" s="33">
        <f t="shared" ref="V109:V127" si="157">F109+N109</f>
        <v>0</v>
      </c>
      <c r="W109" s="32">
        <f t="shared" si="136"/>
        <v>0</v>
      </c>
      <c r="X109" s="32"/>
      <c r="Y109" s="34">
        <f t="shared" si="137"/>
        <v>1</v>
      </c>
      <c r="Z109"/>
      <c r="AA109"/>
      <c r="AB109"/>
      <c r="AC109"/>
    </row>
    <row r="110" spans="1:29" s="1" customFormat="1" ht="11.25" customHeight="1" x14ac:dyDescent="0.25">
      <c r="A110" s="31"/>
      <c r="B110" s="31" t="s">
        <v>207</v>
      </c>
      <c r="C110" s="31">
        <v>10</v>
      </c>
      <c r="D110" s="32">
        <f t="shared" ref="D110" si="158">C110/I110</f>
        <v>0.90909090909090906</v>
      </c>
      <c r="E110" s="32"/>
      <c r="F110" s="33">
        <v>1</v>
      </c>
      <c r="G110" s="32">
        <f t="shared" ref="G110" si="159">F110/I110</f>
        <v>9.0909090909090912E-2</v>
      </c>
      <c r="H110" s="32"/>
      <c r="I110" s="34">
        <f t="shared" ref="I110" si="160">SUM(C110,F110)</f>
        <v>11</v>
      </c>
      <c r="J110" s="31"/>
      <c r="K110" s="31">
        <v>1</v>
      </c>
      <c r="L110" s="32">
        <f t="shared" si="138"/>
        <v>1</v>
      </c>
      <c r="M110" s="29"/>
      <c r="N110" s="33">
        <v>0</v>
      </c>
      <c r="O110" s="32">
        <f t="shared" si="139"/>
        <v>0</v>
      </c>
      <c r="P110" s="32"/>
      <c r="Q110" s="34">
        <f t="shared" ref="Q110" si="161">SUM(K110,N110)</f>
        <v>1</v>
      </c>
      <c r="R110" s="29"/>
      <c r="S110" s="31">
        <f t="shared" si="153"/>
        <v>11</v>
      </c>
      <c r="T110" s="32">
        <f t="shared" ref="T110" si="162">S110/Y110</f>
        <v>0.91666666666666663</v>
      </c>
      <c r="U110" s="32"/>
      <c r="V110" s="33">
        <f t="shared" ref="V110" si="163">F110+N110</f>
        <v>1</v>
      </c>
      <c r="W110" s="32">
        <f t="shared" ref="W110" si="164">V110/Y110</f>
        <v>8.3333333333333329E-2</v>
      </c>
      <c r="X110" s="32"/>
      <c r="Y110" s="34">
        <f t="shared" ref="Y110" si="165">SUM(S110,V110)</f>
        <v>12</v>
      </c>
      <c r="Z110"/>
      <c r="AA110"/>
      <c r="AB110"/>
      <c r="AC110"/>
    </row>
    <row r="111" spans="1:29" s="1" customFormat="1" ht="6.65" customHeight="1" x14ac:dyDescent="0.25">
      <c r="A111" s="31"/>
      <c r="B111" s="31"/>
      <c r="C111" s="31"/>
      <c r="D111" s="32"/>
      <c r="E111" s="32"/>
      <c r="F111" s="33"/>
      <c r="G111" s="32"/>
      <c r="H111" s="32"/>
      <c r="I111" s="34"/>
      <c r="J111" s="31"/>
      <c r="K111" s="31"/>
      <c r="L111" s="32"/>
      <c r="M111" s="29"/>
      <c r="N111" s="31"/>
      <c r="O111" s="32"/>
      <c r="P111" s="32"/>
      <c r="Q111" s="34"/>
      <c r="R111" s="29"/>
      <c r="S111" s="31"/>
      <c r="T111" s="32"/>
      <c r="U111" s="32"/>
      <c r="V111" s="33"/>
      <c r="W111" s="32"/>
      <c r="X111" s="32"/>
      <c r="Y111" s="34"/>
      <c r="Z111"/>
      <c r="AA111"/>
      <c r="AB111"/>
      <c r="AC111"/>
    </row>
    <row r="112" spans="1:29" s="1" customFormat="1" ht="11.25" customHeight="1" x14ac:dyDescent="0.25">
      <c r="A112" s="15" t="s">
        <v>216</v>
      </c>
      <c r="B112" s="31"/>
      <c r="C112" s="31"/>
      <c r="D112" s="32"/>
      <c r="E112" s="32"/>
      <c r="F112" s="33"/>
      <c r="G112" s="32"/>
      <c r="H112" s="32"/>
      <c r="I112" s="34"/>
      <c r="J112" s="31"/>
      <c r="K112" s="31"/>
      <c r="L112" s="32"/>
      <c r="M112" s="29"/>
      <c r="N112" s="33"/>
      <c r="O112" s="32"/>
      <c r="P112" s="32"/>
      <c r="Q112" s="34"/>
      <c r="R112" s="29"/>
      <c r="S112" s="31"/>
      <c r="T112" s="32"/>
      <c r="U112" s="32"/>
      <c r="V112" s="33"/>
      <c r="W112" s="32"/>
      <c r="X112" s="32"/>
      <c r="Y112" s="34"/>
      <c r="Z112"/>
      <c r="AA112"/>
      <c r="AB112"/>
      <c r="AC112"/>
    </row>
    <row r="113" spans="1:29" s="1" customFormat="1" ht="11.25" customHeight="1" x14ac:dyDescent="0.25">
      <c r="A113" s="31"/>
      <c r="B113" s="29" t="s">
        <v>59</v>
      </c>
      <c r="C113" s="29"/>
      <c r="D113" s="32"/>
      <c r="E113" s="32"/>
      <c r="F113" s="33"/>
      <c r="G113" s="32"/>
      <c r="H113" s="32"/>
      <c r="I113" s="34"/>
      <c r="J113" s="31"/>
      <c r="K113" s="31"/>
      <c r="L113" s="32"/>
      <c r="M113" s="29"/>
      <c r="N113" s="33"/>
      <c r="O113" s="32"/>
      <c r="P113" s="32"/>
      <c r="Q113" s="34"/>
      <c r="R113" s="29"/>
      <c r="S113" s="31"/>
      <c r="T113" s="32"/>
      <c r="U113" s="32"/>
      <c r="V113" s="33"/>
      <c r="W113" s="32"/>
      <c r="X113" s="32"/>
      <c r="Y113" s="34"/>
      <c r="Z113"/>
      <c r="AA113"/>
      <c r="AB113"/>
      <c r="AC113"/>
    </row>
    <row r="114" spans="1:29" s="1" customFormat="1" ht="11.25" customHeight="1" x14ac:dyDescent="0.25">
      <c r="A114" s="31"/>
      <c r="B114" s="30" t="s">
        <v>34</v>
      </c>
      <c r="C114" s="31">
        <v>0</v>
      </c>
      <c r="D114" s="32">
        <f t="shared" ref="D114" si="166">C114/I114</f>
        <v>0</v>
      </c>
      <c r="E114" s="32"/>
      <c r="F114" s="33">
        <v>2</v>
      </c>
      <c r="G114" s="32">
        <f t="shared" ref="G114" si="167">F114/I114</f>
        <v>1</v>
      </c>
      <c r="H114" s="32"/>
      <c r="I114" s="34">
        <f t="shared" ref="I114" si="168">SUM(C114,F114)</f>
        <v>2</v>
      </c>
      <c r="J114" s="31"/>
      <c r="K114" s="31">
        <v>0</v>
      </c>
      <c r="L114" s="32">
        <v>0</v>
      </c>
      <c r="M114" s="29"/>
      <c r="N114" s="33">
        <v>0</v>
      </c>
      <c r="O114" s="32">
        <v>0</v>
      </c>
      <c r="P114" s="32"/>
      <c r="Q114" s="34">
        <f t="shared" ref="Q114" si="169">SUM(K114,N114)</f>
        <v>0</v>
      </c>
      <c r="R114" s="29"/>
      <c r="S114" s="31">
        <f t="shared" ref="S114" si="170">C114+K114</f>
        <v>0</v>
      </c>
      <c r="T114" s="32">
        <f t="shared" ref="T114" si="171">S114/Y114</f>
        <v>0</v>
      </c>
      <c r="U114" s="32"/>
      <c r="V114" s="33">
        <f t="shared" ref="V114" si="172">F114+N114</f>
        <v>2</v>
      </c>
      <c r="W114" s="32">
        <f t="shared" ref="W114" si="173">V114/Y114</f>
        <v>1</v>
      </c>
      <c r="X114" s="32"/>
      <c r="Y114" s="34">
        <f t="shared" ref="Y114" si="174">SUM(S114,V114)</f>
        <v>2</v>
      </c>
      <c r="Z114"/>
      <c r="AA114"/>
      <c r="AB114"/>
      <c r="AC114"/>
    </row>
    <row r="115" spans="1:29" s="1" customFormat="1" ht="11.25" customHeight="1" x14ac:dyDescent="0.25">
      <c r="A115" s="31"/>
      <c r="B115" s="30" t="s">
        <v>40</v>
      </c>
      <c r="C115" s="31">
        <v>2</v>
      </c>
      <c r="D115" s="32">
        <f>C115/I115</f>
        <v>1</v>
      </c>
      <c r="E115" s="32"/>
      <c r="F115" s="33">
        <v>0</v>
      </c>
      <c r="G115" s="32">
        <f>F115/I115</f>
        <v>0</v>
      </c>
      <c r="H115" s="32"/>
      <c r="I115" s="34">
        <f>SUM(C115,F115)</f>
        <v>2</v>
      </c>
      <c r="J115" s="31"/>
      <c r="K115" s="31">
        <v>0</v>
      </c>
      <c r="L115" s="32">
        <v>0</v>
      </c>
      <c r="M115" s="29"/>
      <c r="N115" s="33">
        <v>0</v>
      </c>
      <c r="O115" s="32">
        <v>0</v>
      </c>
      <c r="P115" s="32"/>
      <c r="Q115" s="34">
        <f>SUM(K115,N115)</f>
        <v>0</v>
      </c>
      <c r="R115" s="29"/>
      <c r="S115" s="31">
        <f t="shared" ref="S115:S127" si="175">C115+K115</f>
        <v>2</v>
      </c>
      <c r="T115" s="32">
        <f>S115/Y115</f>
        <v>1</v>
      </c>
      <c r="U115" s="32"/>
      <c r="V115" s="33">
        <f t="shared" si="157"/>
        <v>0</v>
      </c>
      <c r="W115" s="32">
        <f>V115/Y115</f>
        <v>0</v>
      </c>
      <c r="X115" s="32"/>
      <c r="Y115" s="34">
        <f>SUM(S115,V115)</f>
        <v>2</v>
      </c>
      <c r="Z115"/>
      <c r="AA115"/>
      <c r="AB115"/>
      <c r="AC115"/>
    </row>
    <row r="116" spans="1:29" s="1" customFormat="1" ht="12.25" customHeight="1" x14ac:dyDescent="0.25">
      <c r="A116" s="31"/>
      <c r="B116" s="30" t="s">
        <v>238</v>
      </c>
      <c r="C116" s="31">
        <v>0</v>
      </c>
      <c r="D116" s="32">
        <f>C116/I116</f>
        <v>0</v>
      </c>
      <c r="E116" s="32"/>
      <c r="F116" s="33">
        <v>1</v>
      </c>
      <c r="G116" s="32">
        <f>F116/I116</f>
        <v>1</v>
      </c>
      <c r="H116" s="32"/>
      <c r="I116" s="34">
        <f>SUM(C116,F116)</f>
        <v>1</v>
      </c>
      <c r="J116" s="31"/>
      <c r="K116" s="31">
        <v>0</v>
      </c>
      <c r="L116" s="32">
        <v>0</v>
      </c>
      <c r="M116" s="29"/>
      <c r="N116" s="33">
        <v>0</v>
      </c>
      <c r="O116" s="32">
        <v>0</v>
      </c>
      <c r="P116" s="32"/>
      <c r="Q116" s="34">
        <f>SUM(K116,N116)</f>
        <v>0</v>
      </c>
      <c r="R116" s="29"/>
      <c r="S116" s="31">
        <f t="shared" ref="S116" si="176">C116+K116</f>
        <v>0</v>
      </c>
      <c r="T116" s="32">
        <f>S116/Y116</f>
        <v>0</v>
      </c>
      <c r="U116" s="32"/>
      <c r="V116" s="33">
        <f t="shared" ref="V116" si="177">F116+N116</f>
        <v>1</v>
      </c>
      <c r="W116" s="32">
        <f>V116/Y116</f>
        <v>1</v>
      </c>
      <c r="X116" s="32"/>
      <c r="Y116" s="34">
        <f>SUM(S116,V116)</f>
        <v>1</v>
      </c>
      <c r="Z116"/>
      <c r="AA116"/>
      <c r="AB116"/>
      <c r="AC116"/>
    </row>
    <row r="117" spans="1:29" s="3" customFormat="1" ht="11.25" customHeight="1" x14ac:dyDescent="0.25">
      <c r="A117" s="31"/>
      <c r="B117" s="29" t="s">
        <v>193</v>
      </c>
      <c r="C117" s="31">
        <v>16</v>
      </c>
      <c r="D117" s="32">
        <f>C117/I117</f>
        <v>0.88888888888888884</v>
      </c>
      <c r="E117" s="32"/>
      <c r="F117" s="33">
        <v>2</v>
      </c>
      <c r="G117" s="32">
        <f>F117/I117</f>
        <v>0.1111111111111111</v>
      </c>
      <c r="H117" s="32"/>
      <c r="I117" s="34">
        <f>SUM(C117,F117)</f>
        <v>18</v>
      </c>
      <c r="J117" s="31"/>
      <c r="K117" s="31">
        <v>1</v>
      </c>
      <c r="L117" s="32">
        <f t="shared" ref="L117" si="178">K117/Q117</f>
        <v>1</v>
      </c>
      <c r="M117" s="29"/>
      <c r="N117" s="33">
        <v>0</v>
      </c>
      <c r="O117" s="32">
        <f t="shared" ref="O117" si="179">N117/Q117</f>
        <v>0</v>
      </c>
      <c r="P117" s="32"/>
      <c r="Q117" s="34">
        <f>SUM(K117,N117)</f>
        <v>1</v>
      </c>
      <c r="R117" s="29"/>
      <c r="S117" s="31">
        <f t="shared" si="175"/>
        <v>17</v>
      </c>
      <c r="T117" s="32">
        <f>S117/Y117</f>
        <v>0.89473684210526316</v>
      </c>
      <c r="U117" s="32"/>
      <c r="V117" s="33">
        <f t="shared" si="157"/>
        <v>2</v>
      </c>
      <c r="W117" s="32">
        <f>V117/Y117</f>
        <v>0.10526315789473684</v>
      </c>
      <c r="X117" s="32"/>
      <c r="Y117" s="34">
        <f>SUM(S117,V117)</f>
        <v>19</v>
      </c>
      <c r="Z117"/>
      <c r="AA117"/>
      <c r="AB117"/>
      <c r="AC117"/>
    </row>
    <row r="118" spans="1:29" s="27" customFormat="1" ht="11.25" customHeight="1" x14ac:dyDescent="0.25">
      <c r="A118" s="31"/>
      <c r="B118" s="29" t="s">
        <v>239</v>
      </c>
      <c r="C118" s="31">
        <v>2</v>
      </c>
      <c r="D118" s="32">
        <f>C118/I118</f>
        <v>0.5</v>
      </c>
      <c r="E118" s="32"/>
      <c r="F118" s="33">
        <v>2</v>
      </c>
      <c r="G118" s="32">
        <f>F118/I118</f>
        <v>0.5</v>
      </c>
      <c r="H118" s="32"/>
      <c r="I118" s="34">
        <f>SUM(C118,F118)</f>
        <v>4</v>
      </c>
      <c r="J118" s="31"/>
      <c r="K118" s="31">
        <v>0</v>
      </c>
      <c r="L118" s="32">
        <v>0</v>
      </c>
      <c r="M118" s="29"/>
      <c r="N118" s="33">
        <v>0</v>
      </c>
      <c r="O118" s="32">
        <v>0</v>
      </c>
      <c r="P118" s="32"/>
      <c r="Q118" s="34">
        <f>SUM(K118,N118)</f>
        <v>0</v>
      </c>
      <c r="R118" s="29"/>
      <c r="S118" s="31">
        <f t="shared" ref="S118" si="180">C118+K118</f>
        <v>2</v>
      </c>
      <c r="T118" s="32">
        <f>S118/Y118</f>
        <v>0.5</v>
      </c>
      <c r="U118" s="32"/>
      <c r="V118" s="33">
        <f t="shared" ref="V118" si="181">F118+N118</f>
        <v>2</v>
      </c>
      <c r="W118" s="32">
        <f>V118/Y118</f>
        <v>0.5</v>
      </c>
      <c r="X118" s="32"/>
      <c r="Y118" s="34">
        <f>SUM(S118,V118)</f>
        <v>4</v>
      </c>
      <c r="Z118"/>
      <c r="AA118"/>
      <c r="AB118"/>
      <c r="AC118"/>
    </row>
    <row r="119" spans="1:29" s="1" customFormat="1" ht="11.25" customHeight="1" x14ac:dyDescent="0.25">
      <c r="A119" s="31"/>
      <c r="B119" s="30" t="s">
        <v>45</v>
      </c>
      <c r="C119" s="31">
        <v>3</v>
      </c>
      <c r="D119" s="32">
        <f t="shared" si="73"/>
        <v>0.75</v>
      </c>
      <c r="E119" s="32"/>
      <c r="F119" s="33">
        <v>1</v>
      </c>
      <c r="G119" s="32">
        <f t="shared" si="74"/>
        <v>0.25</v>
      </c>
      <c r="H119" s="32"/>
      <c r="I119" s="34">
        <f t="shared" si="62"/>
        <v>4</v>
      </c>
      <c r="J119" s="31"/>
      <c r="K119" s="31">
        <v>0</v>
      </c>
      <c r="L119" s="32">
        <v>0</v>
      </c>
      <c r="M119" s="29"/>
      <c r="N119" s="33">
        <v>0</v>
      </c>
      <c r="O119" s="32">
        <v>0</v>
      </c>
      <c r="P119" s="32"/>
      <c r="Q119" s="34">
        <f t="shared" ref="Q119" si="182">SUM(K119,N119)</f>
        <v>0</v>
      </c>
      <c r="R119" s="29"/>
      <c r="S119" s="31">
        <f t="shared" si="175"/>
        <v>3</v>
      </c>
      <c r="T119" s="32">
        <f t="shared" ref="T119" si="183">S119/Y119</f>
        <v>0.75</v>
      </c>
      <c r="U119" s="32"/>
      <c r="V119" s="33">
        <f t="shared" si="157"/>
        <v>1</v>
      </c>
      <c r="W119" s="32">
        <f t="shared" ref="W119" si="184">V119/Y119</f>
        <v>0.25</v>
      </c>
      <c r="X119" s="32"/>
      <c r="Y119" s="34">
        <f t="shared" ref="Y119" si="185">SUM(S119,V119)</f>
        <v>4</v>
      </c>
      <c r="Z119"/>
      <c r="AA119"/>
      <c r="AB119"/>
      <c r="AC119"/>
    </row>
    <row r="120" spans="1:29" s="1" customFormat="1" ht="11.25" customHeight="1" x14ac:dyDescent="0.25">
      <c r="A120" s="31"/>
      <c r="B120" s="30" t="s">
        <v>48</v>
      </c>
      <c r="C120" s="31">
        <v>2</v>
      </c>
      <c r="D120" s="32">
        <f>C120/I120</f>
        <v>1</v>
      </c>
      <c r="E120" s="32"/>
      <c r="F120" s="33">
        <v>0</v>
      </c>
      <c r="G120" s="32">
        <f>F120/I120</f>
        <v>0</v>
      </c>
      <c r="H120" s="32"/>
      <c r="I120" s="34">
        <f>SUM(C120,F120)</f>
        <v>2</v>
      </c>
      <c r="J120" s="31"/>
      <c r="K120" s="31">
        <v>0</v>
      </c>
      <c r="L120" s="32">
        <v>0</v>
      </c>
      <c r="M120" s="29"/>
      <c r="N120" s="33">
        <v>0</v>
      </c>
      <c r="O120" s="32">
        <v>0</v>
      </c>
      <c r="P120" s="32"/>
      <c r="Q120" s="34">
        <f>SUM(K120,N120)</f>
        <v>0</v>
      </c>
      <c r="R120" s="29"/>
      <c r="S120" s="31">
        <f t="shared" ref="S120:S122" si="186">C120+K120</f>
        <v>2</v>
      </c>
      <c r="T120" s="32">
        <f>S120/Y120</f>
        <v>1</v>
      </c>
      <c r="U120" s="32"/>
      <c r="V120" s="33">
        <f t="shared" ref="V120:V122" si="187">F120+N120</f>
        <v>0</v>
      </c>
      <c r="W120" s="32">
        <f>V120/Y120</f>
        <v>0</v>
      </c>
      <c r="X120" s="32"/>
      <c r="Y120" s="34">
        <f>SUM(S120,V120)</f>
        <v>2</v>
      </c>
      <c r="Z120"/>
      <c r="AA120"/>
      <c r="AB120"/>
      <c r="AC120"/>
    </row>
    <row r="121" spans="1:29" s="1" customFormat="1" ht="11.25" customHeight="1" x14ac:dyDescent="0.25">
      <c r="A121" s="31"/>
      <c r="B121" s="30" t="s">
        <v>50</v>
      </c>
      <c r="C121" s="31">
        <v>0</v>
      </c>
      <c r="D121" s="32">
        <f>C121/I121</f>
        <v>0</v>
      </c>
      <c r="E121" s="32"/>
      <c r="F121" s="33">
        <v>1</v>
      </c>
      <c r="G121" s="32">
        <f>F121/I121</f>
        <v>1</v>
      </c>
      <c r="H121" s="32"/>
      <c r="I121" s="34">
        <f>SUM(C121,F121)</f>
        <v>1</v>
      </c>
      <c r="J121" s="31"/>
      <c r="K121" s="31">
        <v>0</v>
      </c>
      <c r="L121" s="32">
        <v>0</v>
      </c>
      <c r="M121" s="29"/>
      <c r="N121" s="33">
        <v>0</v>
      </c>
      <c r="O121" s="32">
        <v>0</v>
      </c>
      <c r="P121" s="32"/>
      <c r="Q121" s="34">
        <f>SUM(K121,N121)</f>
        <v>0</v>
      </c>
      <c r="R121" s="29"/>
      <c r="S121" s="31">
        <f t="shared" ref="S121" si="188">C121+K121</f>
        <v>0</v>
      </c>
      <c r="T121" s="32">
        <f>S121/Y121</f>
        <v>0</v>
      </c>
      <c r="U121" s="32"/>
      <c r="V121" s="33">
        <f t="shared" ref="V121" si="189">F121+N121</f>
        <v>1</v>
      </c>
      <c r="W121" s="32">
        <f>V121/Y121</f>
        <v>1</v>
      </c>
      <c r="X121" s="32"/>
      <c r="Y121" s="34">
        <f>SUM(S121,V121)</f>
        <v>1</v>
      </c>
      <c r="Z121"/>
      <c r="AA121"/>
      <c r="AB121"/>
      <c r="AC121"/>
    </row>
    <row r="122" spans="1:29" s="1" customFormat="1" ht="11.25" customHeight="1" x14ac:dyDescent="0.25">
      <c r="A122" s="31"/>
      <c r="B122" s="30" t="s">
        <v>51</v>
      </c>
      <c r="C122" s="31">
        <v>0</v>
      </c>
      <c r="D122" s="32">
        <f>C122/I122</f>
        <v>0</v>
      </c>
      <c r="E122" s="32"/>
      <c r="F122" s="33">
        <v>1</v>
      </c>
      <c r="G122" s="32">
        <f>F122/I122</f>
        <v>1</v>
      </c>
      <c r="H122" s="32"/>
      <c r="I122" s="34">
        <f>SUM(C122,F122)</f>
        <v>1</v>
      </c>
      <c r="J122" s="31"/>
      <c r="K122" s="31">
        <v>0</v>
      </c>
      <c r="L122" s="32">
        <v>0</v>
      </c>
      <c r="M122" s="29"/>
      <c r="N122" s="33">
        <v>0</v>
      </c>
      <c r="O122" s="32">
        <v>0</v>
      </c>
      <c r="P122" s="32"/>
      <c r="Q122" s="34">
        <f>SUM(K122,N122)</f>
        <v>0</v>
      </c>
      <c r="R122" s="29"/>
      <c r="S122" s="31">
        <f t="shared" si="186"/>
        <v>0</v>
      </c>
      <c r="T122" s="32">
        <f>S122/Y122</f>
        <v>0</v>
      </c>
      <c r="U122" s="32"/>
      <c r="V122" s="33">
        <f t="shared" si="187"/>
        <v>1</v>
      </c>
      <c r="W122" s="32">
        <f>V122/Y122</f>
        <v>1</v>
      </c>
      <c r="X122" s="32"/>
      <c r="Y122" s="34">
        <f>SUM(S122,V122)</f>
        <v>1</v>
      </c>
      <c r="Z122"/>
      <c r="AA122"/>
      <c r="AB122"/>
      <c r="AC122"/>
    </row>
    <row r="123" spans="1:29" s="1" customFormat="1" ht="11.25" customHeight="1" x14ac:dyDescent="0.25">
      <c r="A123" s="31"/>
      <c r="B123" s="30" t="s">
        <v>52</v>
      </c>
      <c r="C123" s="31">
        <v>3</v>
      </c>
      <c r="D123" s="32">
        <f>C123/I123</f>
        <v>1</v>
      </c>
      <c r="E123" s="32"/>
      <c r="F123" s="33">
        <v>0</v>
      </c>
      <c r="G123" s="32">
        <f>F123/I123</f>
        <v>0</v>
      </c>
      <c r="H123" s="32"/>
      <c r="I123" s="34">
        <f>SUM(C123,F123)</f>
        <v>3</v>
      </c>
      <c r="J123" s="31"/>
      <c r="K123" s="31">
        <v>0</v>
      </c>
      <c r="L123" s="32">
        <v>0</v>
      </c>
      <c r="M123" s="29"/>
      <c r="N123" s="33">
        <v>0</v>
      </c>
      <c r="O123" s="32">
        <v>0</v>
      </c>
      <c r="P123" s="32"/>
      <c r="Q123" s="34">
        <f>SUM(K123,N123)</f>
        <v>0</v>
      </c>
      <c r="R123" s="29"/>
      <c r="S123" s="31">
        <f t="shared" si="175"/>
        <v>3</v>
      </c>
      <c r="T123" s="32">
        <f>S123/Y123</f>
        <v>1</v>
      </c>
      <c r="U123" s="32"/>
      <c r="V123" s="33">
        <f t="shared" si="157"/>
        <v>0</v>
      </c>
      <c r="W123" s="32">
        <f>V123/Y123</f>
        <v>0</v>
      </c>
      <c r="X123" s="32"/>
      <c r="Y123" s="34">
        <f>SUM(S123,V123)</f>
        <v>3</v>
      </c>
      <c r="Z123"/>
      <c r="AA123"/>
      <c r="AB123"/>
      <c r="AC123"/>
    </row>
    <row r="124" spans="1:29" s="1" customFormat="1" ht="11.25" customHeight="1" x14ac:dyDescent="0.25">
      <c r="A124" s="31"/>
      <c r="B124" s="30" t="s">
        <v>56</v>
      </c>
      <c r="C124" s="31">
        <v>0</v>
      </c>
      <c r="D124" s="32">
        <f t="shared" ref="D124" si="190">C124/I124</f>
        <v>0</v>
      </c>
      <c r="E124" s="32"/>
      <c r="F124" s="33">
        <v>1</v>
      </c>
      <c r="G124" s="32">
        <f t="shared" ref="G124" si="191">F124/I124</f>
        <v>1</v>
      </c>
      <c r="H124" s="32"/>
      <c r="I124" s="34">
        <f t="shared" ref="I124" si="192">SUM(C124,F124)</f>
        <v>1</v>
      </c>
      <c r="J124" s="31"/>
      <c r="K124" s="31">
        <v>0</v>
      </c>
      <c r="L124" s="32">
        <v>0</v>
      </c>
      <c r="M124" s="29"/>
      <c r="N124" s="33">
        <v>0</v>
      </c>
      <c r="O124" s="32">
        <v>0</v>
      </c>
      <c r="P124" s="32"/>
      <c r="Q124" s="34">
        <f t="shared" ref="Q124" si="193">SUM(K124,N124)</f>
        <v>0</v>
      </c>
      <c r="R124" s="29"/>
      <c r="S124" s="31">
        <f t="shared" ref="S124" si="194">C124+K124</f>
        <v>0</v>
      </c>
      <c r="T124" s="32">
        <f t="shared" ref="T124" si="195">S124/Y124</f>
        <v>0</v>
      </c>
      <c r="U124" s="32"/>
      <c r="V124" s="33">
        <f t="shared" ref="V124" si="196">F124+N124</f>
        <v>1</v>
      </c>
      <c r="W124" s="32">
        <f t="shared" ref="W124" si="197">V124/Y124</f>
        <v>1</v>
      </c>
      <c r="X124" s="32"/>
      <c r="Y124" s="34">
        <f t="shared" ref="Y124" si="198">SUM(S124,V124)</f>
        <v>1</v>
      </c>
      <c r="Z124"/>
      <c r="AA124"/>
      <c r="AB124"/>
      <c r="AC124"/>
    </row>
    <row r="125" spans="1:29" s="1" customFormat="1" ht="11.25" customHeight="1" x14ac:dyDescent="0.25">
      <c r="A125" s="31"/>
      <c r="B125" s="29" t="s">
        <v>60</v>
      </c>
      <c r="C125" s="31">
        <v>13</v>
      </c>
      <c r="D125" s="32">
        <f t="shared" si="73"/>
        <v>0.8125</v>
      </c>
      <c r="E125" s="32"/>
      <c r="F125" s="33">
        <v>3</v>
      </c>
      <c r="G125" s="32">
        <f t="shared" si="74"/>
        <v>0.1875</v>
      </c>
      <c r="H125" s="32"/>
      <c r="I125" s="34">
        <f t="shared" si="62"/>
        <v>16</v>
      </c>
      <c r="J125" s="31"/>
      <c r="K125" s="31">
        <v>0</v>
      </c>
      <c r="L125" s="32">
        <v>0</v>
      </c>
      <c r="M125" s="29"/>
      <c r="N125" s="33">
        <v>0</v>
      </c>
      <c r="O125" s="32">
        <v>0</v>
      </c>
      <c r="P125" s="32"/>
      <c r="Q125" s="34">
        <f t="shared" ref="Q125" si="199">SUM(K125,N125)</f>
        <v>0</v>
      </c>
      <c r="R125" s="29"/>
      <c r="S125" s="31">
        <f t="shared" si="175"/>
        <v>13</v>
      </c>
      <c r="T125" s="32">
        <f t="shared" ref="T125" si="200">S125/Y125</f>
        <v>0.8125</v>
      </c>
      <c r="U125" s="32"/>
      <c r="V125" s="33">
        <f t="shared" si="157"/>
        <v>3</v>
      </c>
      <c r="W125" s="32">
        <f t="shared" ref="W125" si="201">V125/Y125</f>
        <v>0.1875</v>
      </c>
      <c r="X125" s="32"/>
      <c r="Y125" s="34">
        <f t="shared" ref="Y125" si="202">SUM(S125,V125)</f>
        <v>16</v>
      </c>
      <c r="Z125"/>
      <c r="AA125"/>
      <c r="AB125"/>
      <c r="AC125"/>
    </row>
    <row r="126" spans="1:29" s="1" customFormat="1" ht="10" customHeight="1" x14ac:dyDescent="0.25">
      <c r="A126" s="31"/>
      <c r="B126" s="29"/>
      <c r="C126" s="31"/>
      <c r="D126" s="31"/>
      <c r="E126" s="31"/>
      <c r="F126" s="31"/>
      <c r="G126" s="32"/>
      <c r="H126" s="32"/>
      <c r="I126" s="34"/>
      <c r="J126" s="31"/>
      <c r="K126" s="31"/>
      <c r="L126" s="32"/>
      <c r="M126" s="29"/>
      <c r="N126" s="33"/>
      <c r="O126" s="32"/>
      <c r="P126" s="32"/>
      <c r="Q126" s="34"/>
      <c r="R126" s="29"/>
      <c r="S126" s="31"/>
      <c r="T126" s="32"/>
      <c r="U126" s="32"/>
      <c r="V126" s="33"/>
      <c r="W126" s="32"/>
      <c r="X126" s="32"/>
      <c r="Y126" s="34"/>
      <c r="Z126"/>
      <c r="AA126"/>
      <c r="AB126"/>
      <c r="AC126"/>
    </row>
    <row r="127" spans="1:29" s="2" customFormat="1" ht="11.25" customHeight="1" x14ac:dyDescent="0.25">
      <c r="A127" s="15"/>
      <c r="B127" s="4" t="s">
        <v>234</v>
      </c>
      <c r="C127" s="15">
        <f>SUM(C51:C126)</f>
        <v>607</v>
      </c>
      <c r="D127" s="32">
        <f t="shared" si="73"/>
        <v>0.61313131313131308</v>
      </c>
      <c r="E127" s="32"/>
      <c r="F127" s="15">
        <f>SUM(F51:F126)</f>
        <v>383</v>
      </c>
      <c r="G127" s="32">
        <f t="shared" si="74"/>
        <v>0.38686868686868686</v>
      </c>
      <c r="H127" s="32"/>
      <c r="I127" s="9">
        <f>SUM(C127,F127)</f>
        <v>990</v>
      </c>
      <c r="J127" s="31"/>
      <c r="K127" s="15">
        <f>SUM(K51:K126)</f>
        <v>52</v>
      </c>
      <c r="L127" s="32">
        <f t="shared" ref="L127" si="203">K127/Q127</f>
        <v>0.57777777777777772</v>
      </c>
      <c r="M127" s="29"/>
      <c r="N127" s="15">
        <f>SUM(N51:N126)</f>
        <v>38</v>
      </c>
      <c r="O127" s="32">
        <f t="shared" ref="O127" si="204">N127/Q127</f>
        <v>0.42222222222222222</v>
      </c>
      <c r="P127" s="32"/>
      <c r="Q127" s="9">
        <f>SUM(K127,N127)</f>
        <v>90</v>
      </c>
      <c r="R127" s="29"/>
      <c r="S127" s="15">
        <f t="shared" si="175"/>
        <v>659</v>
      </c>
      <c r="T127" s="32">
        <f t="shared" ref="T127" si="205">S127/Y127</f>
        <v>0.61018518518518516</v>
      </c>
      <c r="U127" s="32"/>
      <c r="V127" s="7">
        <f t="shared" si="157"/>
        <v>421</v>
      </c>
      <c r="W127" s="32">
        <f t="shared" ref="W127" si="206">V127/Y127</f>
        <v>0.38981481481481484</v>
      </c>
      <c r="X127" s="32"/>
      <c r="Y127" s="9">
        <f>SUM(S127,V127)</f>
        <v>1080</v>
      </c>
      <c r="Z127"/>
      <c r="AA127"/>
      <c r="AB127"/>
      <c r="AC127"/>
    </row>
    <row r="128" spans="1:29" s="1" customFormat="1" ht="10" customHeight="1" x14ac:dyDescent="0.25">
      <c r="A128" s="36"/>
      <c r="B128" s="29"/>
      <c r="C128" s="29"/>
      <c r="D128" s="32"/>
      <c r="E128" s="32"/>
      <c r="F128" s="33"/>
      <c r="G128" s="32"/>
      <c r="H128" s="32"/>
      <c r="I128" s="34"/>
      <c r="J128" s="31"/>
      <c r="K128" s="31"/>
      <c r="L128" s="32"/>
      <c r="M128" s="32"/>
      <c r="N128" s="33"/>
      <c r="O128" s="32"/>
      <c r="P128" s="32"/>
      <c r="Q128" s="34"/>
      <c r="R128" s="29"/>
      <c r="S128" s="31"/>
      <c r="T128" s="32"/>
      <c r="U128" s="32"/>
      <c r="V128" s="33"/>
      <c r="W128" s="32"/>
      <c r="X128" s="32"/>
      <c r="Y128" s="34"/>
      <c r="Z128"/>
      <c r="AA128"/>
      <c r="AB128"/>
      <c r="AC128"/>
    </row>
    <row r="129" spans="1:36" s="1" customFormat="1" ht="11.25" customHeight="1" x14ac:dyDescent="0.25">
      <c r="A129" s="15" t="s">
        <v>12</v>
      </c>
      <c r="B129" s="29"/>
      <c r="C129" s="31"/>
      <c r="D129" s="32"/>
      <c r="E129" s="32"/>
      <c r="F129" s="33"/>
      <c r="G129" s="32"/>
      <c r="H129" s="32"/>
      <c r="I129" s="34"/>
      <c r="J129" s="31"/>
      <c r="K129" s="31"/>
      <c r="L129" s="32"/>
      <c r="M129" s="32"/>
      <c r="N129" s="33"/>
      <c r="O129" s="32"/>
      <c r="P129" s="32"/>
      <c r="Q129" s="34"/>
      <c r="R129" s="29"/>
      <c r="S129" s="31"/>
      <c r="T129" s="32"/>
      <c r="U129" s="32"/>
      <c r="V129" s="33"/>
      <c r="W129" s="32"/>
      <c r="X129" s="32"/>
      <c r="Y129" s="34"/>
      <c r="Z129"/>
      <c r="AA129"/>
      <c r="AB129"/>
      <c r="AC129"/>
    </row>
    <row r="130" spans="1:36" s="1" customFormat="1" ht="11.25" customHeight="1" x14ac:dyDescent="0.25">
      <c r="A130" s="31"/>
      <c r="B130" s="29" t="s">
        <v>61</v>
      </c>
      <c r="C130" s="31"/>
      <c r="D130" s="32"/>
      <c r="E130" s="32"/>
      <c r="F130" s="33"/>
      <c r="G130" s="32"/>
      <c r="H130" s="32"/>
      <c r="I130" s="34"/>
      <c r="J130" s="31"/>
      <c r="K130" s="31"/>
      <c r="L130" s="32"/>
      <c r="M130" s="32"/>
      <c r="N130" s="33"/>
      <c r="O130" s="32"/>
      <c r="P130" s="32"/>
      <c r="Q130" s="34"/>
      <c r="R130" s="29"/>
      <c r="S130" s="31"/>
      <c r="T130" s="32"/>
      <c r="U130" s="32"/>
      <c r="V130" s="33"/>
      <c r="W130" s="32"/>
      <c r="X130" s="32"/>
      <c r="Y130" s="34"/>
      <c r="Z130"/>
      <c r="AA130"/>
      <c r="AB130"/>
      <c r="AC130"/>
    </row>
    <row r="131" spans="1:36" s="1" customFormat="1" ht="11.25" customHeight="1" x14ac:dyDescent="0.25">
      <c r="A131" s="31"/>
      <c r="B131" s="30" t="s">
        <v>172</v>
      </c>
      <c r="C131" s="31">
        <v>4</v>
      </c>
      <c r="D131" s="32">
        <f t="shared" ref="D131:D194" si="207">C131/I131</f>
        <v>0.44444444444444442</v>
      </c>
      <c r="E131" s="32"/>
      <c r="F131" s="33">
        <v>5</v>
      </c>
      <c r="G131" s="32">
        <f t="shared" ref="G131:G194" si="208">F131/I131</f>
        <v>0.55555555555555558</v>
      </c>
      <c r="H131" s="32"/>
      <c r="I131" s="34">
        <f t="shared" ref="I131:I136" si="209">SUM(C131,F131)</f>
        <v>9</v>
      </c>
      <c r="J131" s="31"/>
      <c r="K131" s="31">
        <v>1</v>
      </c>
      <c r="L131" s="32">
        <f>K131/Q131</f>
        <v>1</v>
      </c>
      <c r="M131" s="32"/>
      <c r="N131" s="33">
        <v>0</v>
      </c>
      <c r="O131" s="32">
        <f>N131/Q131</f>
        <v>0</v>
      </c>
      <c r="P131" s="32"/>
      <c r="Q131" s="34">
        <f t="shared" ref="Q131:Q134" si="210">SUM(K131,N131)</f>
        <v>1</v>
      </c>
      <c r="R131" s="29"/>
      <c r="S131" s="31">
        <f t="shared" ref="S131:S180" si="211">C131+K131</f>
        <v>5</v>
      </c>
      <c r="T131" s="32">
        <f t="shared" ref="T131:T134" si="212">S131/Y131</f>
        <v>0.5</v>
      </c>
      <c r="U131" s="32"/>
      <c r="V131" s="33">
        <f t="shared" ref="V131:V180" si="213">F131+N131</f>
        <v>5</v>
      </c>
      <c r="W131" s="32">
        <f t="shared" ref="W131:W134" si="214">V131/Y131</f>
        <v>0.5</v>
      </c>
      <c r="X131" s="32"/>
      <c r="Y131" s="34">
        <f t="shared" ref="Y131:Y134" si="215">SUM(S131,V131)</f>
        <v>10</v>
      </c>
      <c r="Z131"/>
      <c r="AA131"/>
      <c r="AB131"/>
      <c r="AC131"/>
    </row>
    <row r="132" spans="1:36" s="1" customFormat="1" ht="11.25" customHeight="1" x14ac:dyDescent="0.25">
      <c r="A132" s="31"/>
      <c r="B132" s="30" t="s">
        <v>159</v>
      </c>
      <c r="C132" s="31">
        <v>0</v>
      </c>
      <c r="D132" s="32">
        <f t="shared" ref="D132" si="216">C132/I132</f>
        <v>0</v>
      </c>
      <c r="E132" s="32"/>
      <c r="F132" s="33">
        <v>1</v>
      </c>
      <c r="G132" s="32">
        <f t="shared" ref="G132" si="217">F132/I132</f>
        <v>1</v>
      </c>
      <c r="H132" s="32"/>
      <c r="I132" s="34">
        <f t="shared" ref="I132" si="218">SUM(C132,F132)</f>
        <v>1</v>
      </c>
      <c r="J132" s="31"/>
      <c r="K132" s="31">
        <v>0</v>
      </c>
      <c r="L132" s="32">
        <v>0</v>
      </c>
      <c r="M132" s="32"/>
      <c r="N132" s="33">
        <v>0</v>
      </c>
      <c r="O132" s="32">
        <v>0</v>
      </c>
      <c r="P132" s="32"/>
      <c r="Q132" s="34">
        <f t="shared" ref="Q132" si="219">SUM(K132,N132)</f>
        <v>0</v>
      </c>
      <c r="R132" s="29"/>
      <c r="S132" s="31">
        <f t="shared" ref="S132" si="220">C132+K132</f>
        <v>0</v>
      </c>
      <c r="T132" s="32">
        <f t="shared" ref="T132" si="221">S132/Y132</f>
        <v>0</v>
      </c>
      <c r="U132" s="32"/>
      <c r="V132" s="33">
        <f t="shared" ref="V132" si="222">F132+N132</f>
        <v>1</v>
      </c>
      <c r="W132" s="32">
        <f t="shared" ref="W132" si="223">V132/Y132</f>
        <v>1</v>
      </c>
      <c r="X132" s="32"/>
      <c r="Y132" s="34">
        <f t="shared" ref="Y132" si="224">SUM(S132,V132)</f>
        <v>1</v>
      </c>
      <c r="Z132"/>
      <c r="AA132"/>
      <c r="AB132"/>
      <c r="AC132"/>
    </row>
    <row r="133" spans="1:36" s="1" customFormat="1" ht="11.25" customHeight="1" x14ac:dyDescent="0.25">
      <c r="A133" s="31"/>
      <c r="B133" s="30" t="s">
        <v>175</v>
      </c>
      <c r="C133" s="19">
        <v>0</v>
      </c>
      <c r="D133" s="32">
        <v>0</v>
      </c>
      <c r="E133" s="32"/>
      <c r="F133" s="20">
        <v>0</v>
      </c>
      <c r="G133" s="32">
        <v>0</v>
      </c>
      <c r="H133" s="32"/>
      <c r="I133" s="34">
        <f t="shared" si="209"/>
        <v>0</v>
      </c>
      <c r="J133" s="31"/>
      <c r="K133" s="31">
        <v>2</v>
      </c>
      <c r="L133" s="32">
        <f t="shared" ref="L133:L136" si="225">K133/Q133</f>
        <v>0.66666666666666663</v>
      </c>
      <c r="M133" s="32"/>
      <c r="N133" s="33">
        <v>1</v>
      </c>
      <c r="O133" s="32">
        <f t="shared" ref="O133:O136" si="226">N133/Q133</f>
        <v>0.33333333333333331</v>
      </c>
      <c r="P133" s="32"/>
      <c r="Q133" s="34">
        <f t="shared" si="210"/>
        <v>3</v>
      </c>
      <c r="R133" s="29"/>
      <c r="S133" s="31">
        <f t="shared" si="211"/>
        <v>2</v>
      </c>
      <c r="T133" s="32">
        <f t="shared" si="212"/>
        <v>0.66666666666666663</v>
      </c>
      <c r="U133" s="32"/>
      <c r="V133" s="33">
        <f t="shared" si="213"/>
        <v>1</v>
      </c>
      <c r="W133" s="32">
        <f t="shared" si="214"/>
        <v>0.33333333333333331</v>
      </c>
      <c r="X133" s="32"/>
      <c r="Y133" s="34">
        <f t="shared" si="215"/>
        <v>3</v>
      </c>
      <c r="Z133"/>
      <c r="AA133"/>
      <c r="AB133"/>
      <c r="AC133"/>
    </row>
    <row r="134" spans="1:36" s="1" customFormat="1" ht="11.25" customHeight="1" x14ac:dyDescent="0.25">
      <c r="A134" s="31"/>
      <c r="B134" s="30" t="s">
        <v>62</v>
      </c>
      <c r="C134" s="19">
        <v>0</v>
      </c>
      <c r="D134" s="32">
        <f>C134/I134</f>
        <v>0</v>
      </c>
      <c r="E134" s="32"/>
      <c r="F134" s="20">
        <v>3</v>
      </c>
      <c r="G134" s="32">
        <f>F134/I134</f>
        <v>1</v>
      </c>
      <c r="H134" s="32"/>
      <c r="I134" s="34">
        <f t="shared" si="209"/>
        <v>3</v>
      </c>
      <c r="J134" s="31"/>
      <c r="K134" s="31">
        <v>1</v>
      </c>
      <c r="L134" s="32">
        <f t="shared" si="225"/>
        <v>0.5</v>
      </c>
      <c r="M134" s="32"/>
      <c r="N134" s="33">
        <v>1</v>
      </c>
      <c r="O134" s="32">
        <f t="shared" si="226"/>
        <v>0.5</v>
      </c>
      <c r="P134" s="32"/>
      <c r="Q134" s="34">
        <f t="shared" si="210"/>
        <v>2</v>
      </c>
      <c r="R134" s="29"/>
      <c r="S134" s="31">
        <f t="shared" si="211"/>
        <v>1</v>
      </c>
      <c r="T134" s="32">
        <f t="shared" si="212"/>
        <v>0.2</v>
      </c>
      <c r="U134" s="32"/>
      <c r="V134" s="33">
        <f t="shared" si="213"/>
        <v>4</v>
      </c>
      <c r="W134" s="32">
        <f t="shared" si="214"/>
        <v>0.8</v>
      </c>
      <c r="X134" s="32"/>
      <c r="Y134" s="34">
        <f t="shared" si="215"/>
        <v>5</v>
      </c>
      <c r="Z134"/>
      <c r="AA134"/>
      <c r="AB134"/>
      <c r="AC134"/>
    </row>
    <row r="135" spans="1:36" s="1" customFormat="1" ht="11.25" customHeight="1" x14ac:dyDescent="0.25">
      <c r="A135" s="31"/>
      <c r="B135" s="30" t="s">
        <v>63</v>
      </c>
      <c r="C135" s="19">
        <v>2</v>
      </c>
      <c r="D135" s="32">
        <f>C135/I135</f>
        <v>0.5</v>
      </c>
      <c r="E135" s="32"/>
      <c r="F135" s="20">
        <v>2</v>
      </c>
      <c r="G135" s="32">
        <f>F135/I135</f>
        <v>0.5</v>
      </c>
      <c r="H135" s="32"/>
      <c r="I135" s="34">
        <f>SUM(C135,F135)</f>
        <v>4</v>
      </c>
      <c r="J135" s="31"/>
      <c r="K135" s="31">
        <v>0</v>
      </c>
      <c r="L135" s="32">
        <f t="shared" si="225"/>
        <v>0</v>
      </c>
      <c r="M135" s="32"/>
      <c r="N135" s="33">
        <v>2</v>
      </c>
      <c r="O135" s="32">
        <f t="shared" si="226"/>
        <v>1</v>
      </c>
      <c r="P135" s="32"/>
      <c r="Q135" s="34">
        <f>SUM(K135,N135)</f>
        <v>2</v>
      </c>
      <c r="R135" s="29"/>
      <c r="S135" s="31">
        <f t="shared" si="211"/>
        <v>2</v>
      </c>
      <c r="T135" s="32">
        <f>S135/Y135</f>
        <v>0.33333333333333331</v>
      </c>
      <c r="U135" s="32"/>
      <c r="V135" s="33">
        <f t="shared" si="213"/>
        <v>4</v>
      </c>
      <c r="W135" s="32">
        <f>V135/Y135</f>
        <v>0.66666666666666663</v>
      </c>
      <c r="X135" s="32"/>
      <c r="Y135" s="34">
        <f>SUM(S135,V135)</f>
        <v>6</v>
      </c>
      <c r="Z135"/>
      <c r="AA135"/>
      <c r="AB135"/>
      <c r="AC135"/>
    </row>
    <row r="136" spans="1:36" s="1" customFormat="1" ht="11.25" customHeight="1" x14ac:dyDescent="0.25">
      <c r="A136" s="31"/>
      <c r="B136" s="30" t="s">
        <v>184</v>
      </c>
      <c r="C136" s="19">
        <v>0</v>
      </c>
      <c r="D136" s="32">
        <f t="shared" si="207"/>
        <v>0</v>
      </c>
      <c r="E136" s="32"/>
      <c r="F136" s="20">
        <v>2</v>
      </c>
      <c r="G136" s="32">
        <f t="shared" si="208"/>
        <v>1</v>
      </c>
      <c r="H136" s="32"/>
      <c r="I136" s="34">
        <f t="shared" si="209"/>
        <v>2</v>
      </c>
      <c r="J136" s="31"/>
      <c r="K136" s="31">
        <v>0</v>
      </c>
      <c r="L136" s="32">
        <f t="shared" si="225"/>
        <v>0</v>
      </c>
      <c r="M136" s="32"/>
      <c r="N136" s="33">
        <v>2</v>
      </c>
      <c r="O136" s="32">
        <f t="shared" si="226"/>
        <v>1</v>
      </c>
      <c r="P136" s="32"/>
      <c r="Q136" s="34">
        <f t="shared" ref="Q136" si="227">SUM(K136,N136)</f>
        <v>2</v>
      </c>
      <c r="R136" s="29"/>
      <c r="S136" s="31">
        <f t="shared" si="211"/>
        <v>0</v>
      </c>
      <c r="T136" s="32">
        <f t="shared" ref="T136" si="228">S136/Y136</f>
        <v>0</v>
      </c>
      <c r="U136" s="32"/>
      <c r="V136" s="33">
        <f t="shared" si="213"/>
        <v>4</v>
      </c>
      <c r="W136" s="32">
        <f t="shared" ref="W136" si="229">V136/Y136</f>
        <v>1</v>
      </c>
      <c r="X136" s="32"/>
      <c r="Y136" s="34">
        <f t="shared" ref="Y136" si="230">SUM(S136,V136)</f>
        <v>4</v>
      </c>
      <c r="Z136"/>
      <c r="AA136"/>
      <c r="AB136"/>
      <c r="AC136"/>
    </row>
    <row r="137" spans="1:36" s="1" customFormat="1" ht="11.25" customHeight="1" x14ac:dyDescent="0.25">
      <c r="A137" s="31"/>
      <c r="B137" s="29" t="s">
        <v>64</v>
      </c>
      <c r="C137" s="31"/>
      <c r="D137" s="32"/>
      <c r="E137" s="32"/>
      <c r="F137" s="33"/>
      <c r="G137" s="32"/>
      <c r="H137" s="32"/>
      <c r="I137" s="34"/>
      <c r="J137" s="31"/>
      <c r="K137" s="31"/>
      <c r="L137" s="32"/>
      <c r="M137" s="32"/>
      <c r="N137" s="33"/>
      <c r="O137" s="32"/>
      <c r="P137" s="32"/>
      <c r="Q137" s="34"/>
      <c r="R137" s="29"/>
      <c r="S137" s="31"/>
      <c r="T137" s="32"/>
      <c r="U137" s="32"/>
      <c r="V137" s="33"/>
      <c r="W137" s="32"/>
      <c r="X137" s="32"/>
      <c r="Y137" s="34"/>
      <c r="Z137"/>
      <c r="AA137"/>
      <c r="AB137"/>
      <c r="AC137"/>
      <c r="AD137" s="22"/>
      <c r="AE137" s="22"/>
      <c r="AF137" s="22"/>
      <c r="AG137" s="22"/>
      <c r="AH137" s="22"/>
      <c r="AI137" s="22"/>
      <c r="AJ137" s="22"/>
    </row>
    <row r="138" spans="1:36" s="1" customFormat="1" ht="11.25" customHeight="1" x14ac:dyDescent="0.25">
      <c r="A138" s="31"/>
      <c r="B138" s="30" t="s">
        <v>249</v>
      </c>
      <c r="C138" s="31"/>
      <c r="D138" s="32"/>
      <c r="E138" s="32"/>
      <c r="F138" s="33"/>
      <c r="G138" s="32"/>
      <c r="H138" s="32"/>
      <c r="I138" s="34"/>
      <c r="J138" s="31"/>
      <c r="K138" s="31"/>
      <c r="L138" s="32"/>
      <c r="M138" s="32"/>
      <c r="N138" s="33"/>
      <c r="O138" s="32"/>
      <c r="P138" s="32"/>
      <c r="Q138" s="34"/>
      <c r="R138" s="29"/>
      <c r="S138" s="31"/>
      <c r="T138" s="32"/>
      <c r="U138" s="32"/>
      <c r="V138" s="33"/>
      <c r="W138" s="32"/>
      <c r="X138" s="32"/>
      <c r="Y138" s="34"/>
      <c r="Z138"/>
      <c r="AA138"/>
      <c r="AB138"/>
      <c r="AC138"/>
      <c r="AD138" s="22"/>
      <c r="AE138" s="22"/>
      <c r="AF138" s="22"/>
      <c r="AG138" s="22"/>
      <c r="AH138" s="22"/>
      <c r="AI138" s="22"/>
      <c r="AJ138" s="22"/>
    </row>
    <row r="139" spans="1:36" s="1" customFormat="1" ht="11.25" customHeight="1" x14ac:dyDescent="0.25">
      <c r="A139" s="31"/>
      <c r="B139" s="30" t="s">
        <v>67</v>
      </c>
      <c r="C139" s="31">
        <v>1</v>
      </c>
      <c r="D139" s="32">
        <f t="shared" ref="D139" si="231">C139/I139</f>
        <v>1</v>
      </c>
      <c r="E139" s="32"/>
      <c r="F139" s="33">
        <v>0</v>
      </c>
      <c r="G139" s="32">
        <f t="shared" ref="G139" si="232">F139/I139</f>
        <v>0</v>
      </c>
      <c r="H139" s="32"/>
      <c r="I139" s="34">
        <f t="shared" ref="I139" si="233">SUM(C139,F139)</f>
        <v>1</v>
      </c>
      <c r="J139" s="31"/>
      <c r="K139" s="31">
        <v>1</v>
      </c>
      <c r="L139" s="32">
        <f>K139/Q139</f>
        <v>1</v>
      </c>
      <c r="M139" s="32"/>
      <c r="N139" s="33">
        <v>0</v>
      </c>
      <c r="O139" s="32">
        <f>N139/Q139</f>
        <v>0</v>
      </c>
      <c r="P139" s="32"/>
      <c r="Q139" s="34">
        <f t="shared" ref="Q139" si="234">SUM(K139,N139)</f>
        <v>1</v>
      </c>
      <c r="R139" s="29"/>
      <c r="S139" s="31">
        <f t="shared" ref="S139" si="235">C139+K139</f>
        <v>2</v>
      </c>
      <c r="T139" s="32">
        <f t="shared" ref="T139" si="236">S139/Y139</f>
        <v>1</v>
      </c>
      <c r="U139" s="32"/>
      <c r="V139" s="33">
        <f t="shared" ref="V139" si="237">F139+N139</f>
        <v>0</v>
      </c>
      <c r="W139" s="32">
        <f t="shared" ref="W139" si="238">V139/Y139</f>
        <v>0</v>
      </c>
      <c r="X139" s="32"/>
      <c r="Y139" s="34">
        <f t="shared" ref="Y139" si="239">SUM(S139,V139)</f>
        <v>2</v>
      </c>
      <c r="Z139"/>
      <c r="AA139"/>
      <c r="AB139"/>
      <c r="AC139"/>
      <c r="AD139" s="22"/>
      <c r="AE139" s="22"/>
      <c r="AF139" s="22"/>
      <c r="AG139" s="22"/>
      <c r="AH139" s="22"/>
      <c r="AI139" s="22"/>
      <c r="AJ139" s="22"/>
    </row>
    <row r="140" spans="1:36" s="1" customFormat="1" ht="11.25" customHeight="1" x14ac:dyDescent="0.25">
      <c r="A140" s="31"/>
      <c r="B140" s="30" t="s">
        <v>176</v>
      </c>
      <c r="C140" s="31">
        <v>0</v>
      </c>
      <c r="D140" s="32">
        <v>0</v>
      </c>
      <c r="E140" s="32"/>
      <c r="F140" s="33">
        <v>0</v>
      </c>
      <c r="G140" s="32">
        <v>0</v>
      </c>
      <c r="H140" s="32"/>
      <c r="I140" s="34">
        <f t="shared" ref="I140" si="240">SUM(C140,F140)</f>
        <v>0</v>
      </c>
      <c r="J140" s="31"/>
      <c r="K140" s="31">
        <v>1</v>
      </c>
      <c r="L140" s="32">
        <f>K140/Q140</f>
        <v>1</v>
      </c>
      <c r="M140" s="32"/>
      <c r="N140" s="33">
        <v>0</v>
      </c>
      <c r="O140" s="32">
        <f>N140/Q140</f>
        <v>0</v>
      </c>
      <c r="P140" s="32"/>
      <c r="Q140" s="34">
        <f t="shared" ref="Q140" si="241">SUM(K140,N140)</f>
        <v>1</v>
      </c>
      <c r="R140" s="29"/>
      <c r="S140" s="31">
        <f t="shared" ref="S140" si="242">C140+K140</f>
        <v>1</v>
      </c>
      <c r="T140" s="32">
        <f t="shared" ref="T140" si="243">S140/Y140</f>
        <v>1</v>
      </c>
      <c r="U140" s="32"/>
      <c r="V140" s="33">
        <f t="shared" ref="V140" si="244">F140+N140</f>
        <v>0</v>
      </c>
      <c r="W140" s="32">
        <f t="shared" ref="W140" si="245">V140/Y140</f>
        <v>0</v>
      </c>
      <c r="X140" s="32"/>
      <c r="Y140" s="34">
        <f t="shared" ref="Y140" si="246">SUM(S140,V140)</f>
        <v>1</v>
      </c>
      <c r="Z140"/>
      <c r="AA140"/>
      <c r="AB140"/>
      <c r="AC140"/>
      <c r="AD140" s="22"/>
      <c r="AE140" s="22"/>
      <c r="AF140" s="22"/>
      <c r="AG140" s="22"/>
      <c r="AH140" s="22"/>
      <c r="AI140" s="22"/>
      <c r="AJ140" s="22"/>
    </row>
    <row r="141" spans="1:36" s="1" customFormat="1" ht="11.25" customHeight="1" x14ac:dyDescent="0.25">
      <c r="A141" s="31"/>
      <c r="B141" s="30" t="s">
        <v>185</v>
      </c>
      <c r="C141" s="31"/>
      <c r="D141" s="32"/>
      <c r="E141" s="32"/>
      <c r="F141" s="33"/>
      <c r="G141" s="32"/>
      <c r="H141" s="32"/>
      <c r="I141" s="34"/>
      <c r="J141" s="31"/>
      <c r="K141" s="31"/>
      <c r="L141" s="32"/>
      <c r="M141" s="32"/>
      <c r="N141" s="33"/>
      <c r="O141" s="32"/>
      <c r="P141" s="32"/>
      <c r="Q141" s="34"/>
      <c r="R141" s="29"/>
      <c r="S141" s="31"/>
      <c r="T141" s="32"/>
      <c r="U141" s="32"/>
      <c r="V141" s="33"/>
      <c r="W141" s="32"/>
      <c r="X141" s="32"/>
      <c r="Y141" s="34"/>
      <c r="Z141"/>
      <c r="AA141"/>
      <c r="AB141"/>
      <c r="AC141"/>
    </row>
    <row r="142" spans="1:36" s="1" customFormat="1" ht="11.25" customHeight="1" x14ac:dyDescent="0.25">
      <c r="A142" s="31"/>
      <c r="B142" s="30" t="s">
        <v>176</v>
      </c>
      <c r="C142" s="31">
        <v>0</v>
      </c>
      <c r="D142" s="32">
        <v>0</v>
      </c>
      <c r="E142" s="32"/>
      <c r="F142" s="33">
        <v>0</v>
      </c>
      <c r="G142" s="32">
        <v>0</v>
      </c>
      <c r="H142" s="32"/>
      <c r="I142" s="34">
        <f>SUM(C142,F142)</f>
        <v>0</v>
      </c>
      <c r="J142" s="31"/>
      <c r="K142" s="31">
        <v>0</v>
      </c>
      <c r="L142" s="32">
        <v>0</v>
      </c>
      <c r="M142" s="32"/>
      <c r="N142" s="33">
        <v>1</v>
      </c>
      <c r="O142" s="32">
        <f>N142/Q142</f>
        <v>1</v>
      </c>
      <c r="P142" s="32"/>
      <c r="Q142" s="34">
        <f>SUM(K142,N142)</f>
        <v>1</v>
      </c>
      <c r="R142" s="29"/>
      <c r="S142" s="31">
        <f t="shared" si="211"/>
        <v>0</v>
      </c>
      <c r="T142" s="32">
        <f>S142/Y142</f>
        <v>0</v>
      </c>
      <c r="U142" s="32"/>
      <c r="V142" s="33">
        <f t="shared" si="213"/>
        <v>1</v>
      </c>
      <c r="W142" s="32">
        <f>V142/Y142</f>
        <v>1</v>
      </c>
      <c r="X142" s="32"/>
      <c r="Y142" s="34">
        <f>SUM(S142,V142)</f>
        <v>1</v>
      </c>
      <c r="Z142"/>
      <c r="AA142"/>
      <c r="AB142"/>
      <c r="AC142"/>
    </row>
    <row r="143" spans="1:36" s="1" customFormat="1" ht="11.25" customHeight="1" x14ac:dyDescent="0.25">
      <c r="A143" s="31"/>
      <c r="B143" s="30" t="s">
        <v>66</v>
      </c>
      <c r="C143" s="19">
        <v>0</v>
      </c>
      <c r="D143" s="32">
        <v>0</v>
      </c>
      <c r="E143" s="32"/>
      <c r="F143" s="20">
        <v>0</v>
      </c>
      <c r="G143" s="32">
        <v>0</v>
      </c>
      <c r="H143" s="32"/>
      <c r="I143" s="34">
        <f t="shared" ref="I143" si="247">SUM(C143,F143)</f>
        <v>0</v>
      </c>
      <c r="J143" s="31"/>
      <c r="K143" s="31">
        <v>0</v>
      </c>
      <c r="L143" s="32">
        <v>0</v>
      </c>
      <c r="M143" s="32"/>
      <c r="N143" s="33">
        <v>1</v>
      </c>
      <c r="O143" s="32">
        <f>N143/Q143</f>
        <v>1</v>
      </c>
      <c r="P143" s="32"/>
      <c r="Q143" s="34">
        <f t="shared" ref="Q143" si="248">SUM(K143,N143)</f>
        <v>1</v>
      </c>
      <c r="R143" s="29"/>
      <c r="S143" s="31">
        <f t="shared" ref="S143" si="249">C143+K143</f>
        <v>0</v>
      </c>
      <c r="T143" s="32">
        <f t="shared" ref="T143" si="250">S143/Y143</f>
        <v>0</v>
      </c>
      <c r="U143" s="32"/>
      <c r="V143" s="33">
        <f t="shared" ref="V143" si="251">F143+N143</f>
        <v>1</v>
      </c>
      <c r="W143" s="32">
        <f t="shared" ref="W143" si="252">V143/Y143</f>
        <v>1</v>
      </c>
      <c r="X143" s="32"/>
      <c r="Y143" s="34">
        <f t="shared" ref="Y143" si="253">SUM(S143,V143)</f>
        <v>1</v>
      </c>
      <c r="Z143"/>
      <c r="AA143"/>
      <c r="AB143"/>
      <c r="AC143"/>
    </row>
    <row r="144" spans="1:36" s="1" customFormat="1" ht="11.25" customHeight="1" x14ac:dyDescent="0.25">
      <c r="A144" s="31"/>
      <c r="B144" s="30" t="s">
        <v>152</v>
      </c>
      <c r="C144" s="31"/>
      <c r="D144" s="32"/>
      <c r="E144" s="32"/>
      <c r="F144" s="33"/>
      <c r="G144" s="32"/>
      <c r="H144" s="32"/>
      <c r="I144" s="34"/>
      <c r="J144" s="31"/>
      <c r="K144" s="31"/>
      <c r="L144" s="32"/>
      <c r="M144" s="32"/>
      <c r="N144" s="33"/>
      <c r="O144" s="32"/>
      <c r="P144" s="32"/>
      <c r="Q144" s="34"/>
      <c r="R144" s="29"/>
      <c r="S144" s="31"/>
      <c r="T144" s="32"/>
      <c r="U144" s="32"/>
      <c r="V144" s="33"/>
      <c r="W144" s="32"/>
      <c r="X144" s="32"/>
      <c r="Y144" s="34"/>
      <c r="Z144"/>
      <c r="AA144"/>
      <c r="AB144"/>
      <c r="AC144"/>
    </row>
    <row r="145" spans="1:29" s="1" customFormat="1" ht="11.25" customHeight="1" x14ac:dyDescent="0.25">
      <c r="A145" s="31"/>
      <c r="B145" s="30" t="s">
        <v>67</v>
      </c>
      <c r="C145" s="19">
        <v>4</v>
      </c>
      <c r="D145" s="32">
        <f t="shared" si="207"/>
        <v>0.5714285714285714</v>
      </c>
      <c r="E145" s="32"/>
      <c r="F145" s="20">
        <v>3</v>
      </c>
      <c r="G145" s="32">
        <f t="shared" si="208"/>
        <v>0.42857142857142855</v>
      </c>
      <c r="H145" s="32"/>
      <c r="I145" s="34">
        <f t="shared" ref="I145:I152" si="254">SUM(C145,F145)</f>
        <v>7</v>
      </c>
      <c r="J145" s="31"/>
      <c r="K145" s="31">
        <v>0</v>
      </c>
      <c r="L145" s="32">
        <f t="shared" ref="L145:L150" si="255">K145/Q145</f>
        <v>0</v>
      </c>
      <c r="M145" s="32"/>
      <c r="N145" s="33">
        <v>2</v>
      </c>
      <c r="O145" s="32">
        <f t="shared" ref="O145:O150" si="256">N145/Q145</f>
        <v>1</v>
      </c>
      <c r="P145" s="32"/>
      <c r="Q145" s="34">
        <f t="shared" ref="Q145:Q152" si="257">SUM(K145,N145)</f>
        <v>2</v>
      </c>
      <c r="R145" s="29"/>
      <c r="S145" s="31">
        <f t="shared" si="211"/>
        <v>4</v>
      </c>
      <c r="T145" s="32">
        <f t="shared" ref="T145:T147" si="258">S145/Y145</f>
        <v>0.44444444444444442</v>
      </c>
      <c r="U145" s="32"/>
      <c r="V145" s="33">
        <f t="shared" si="213"/>
        <v>5</v>
      </c>
      <c r="W145" s="32">
        <f t="shared" ref="W145:W147" si="259">V145/Y145</f>
        <v>0.55555555555555558</v>
      </c>
      <c r="X145" s="32"/>
      <c r="Y145" s="34">
        <f t="shared" ref="Y145:Y152" si="260">SUM(S145,V145)</f>
        <v>9</v>
      </c>
      <c r="Z145"/>
      <c r="AA145"/>
      <c r="AB145"/>
      <c r="AC145"/>
    </row>
    <row r="146" spans="1:29" s="1" customFormat="1" ht="11.25" customHeight="1" x14ac:dyDescent="0.25">
      <c r="A146" s="31"/>
      <c r="B146" s="30" t="s">
        <v>68</v>
      </c>
      <c r="C146" s="19">
        <v>1</v>
      </c>
      <c r="D146" s="32">
        <f t="shared" ref="D146" si="261">C146/I146</f>
        <v>1</v>
      </c>
      <c r="E146" s="32"/>
      <c r="F146" s="20">
        <v>0</v>
      </c>
      <c r="G146" s="32">
        <f t="shared" ref="G146" si="262">F146/I146</f>
        <v>0</v>
      </c>
      <c r="H146" s="32"/>
      <c r="I146" s="34">
        <f t="shared" ref="I146" si="263">SUM(C146,F146)</f>
        <v>1</v>
      </c>
      <c r="J146" s="31"/>
      <c r="K146" s="31">
        <v>0</v>
      </c>
      <c r="L146" s="32">
        <f t="shared" si="255"/>
        <v>0</v>
      </c>
      <c r="M146" s="32"/>
      <c r="N146" s="33">
        <v>1</v>
      </c>
      <c r="O146" s="32">
        <f t="shared" si="256"/>
        <v>1</v>
      </c>
      <c r="P146" s="32"/>
      <c r="Q146" s="34">
        <f t="shared" ref="Q146" si="264">SUM(K146,N146)</f>
        <v>1</v>
      </c>
      <c r="R146" s="29"/>
      <c r="S146" s="31">
        <f t="shared" ref="S146" si="265">C146+K146</f>
        <v>1</v>
      </c>
      <c r="T146" s="32">
        <f t="shared" ref="T146" si="266">S146/Y146</f>
        <v>0.5</v>
      </c>
      <c r="U146" s="32"/>
      <c r="V146" s="33">
        <f t="shared" ref="V146" si="267">F146+N146</f>
        <v>1</v>
      </c>
      <c r="W146" s="32">
        <f t="shared" ref="W146" si="268">V146/Y146</f>
        <v>0.5</v>
      </c>
      <c r="X146" s="32"/>
      <c r="Y146" s="34">
        <f t="shared" ref="Y146" si="269">SUM(S146,V146)</f>
        <v>2</v>
      </c>
      <c r="Z146"/>
      <c r="AA146"/>
      <c r="AB146"/>
      <c r="AC146"/>
    </row>
    <row r="147" spans="1:29" s="1" customFormat="1" ht="11.25" customHeight="1" x14ac:dyDescent="0.25">
      <c r="A147" s="31"/>
      <c r="B147" s="30" t="s">
        <v>69</v>
      </c>
      <c r="C147" s="19">
        <v>0</v>
      </c>
      <c r="D147" s="32">
        <v>0</v>
      </c>
      <c r="E147" s="32"/>
      <c r="F147" s="20">
        <v>0</v>
      </c>
      <c r="G147" s="32">
        <v>0</v>
      </c>
      <c r="H147" s="32"/>
      <c r="I147" s="34">
        <f t="shared" si="254"/>
        <v>0</v>
      </c>
      <c r="J147" s="31"/>
      <c r="K147" s="31">
        <v>0</v>
      </c>
      <c r="L147" s="32">
        <f t="shared" si="255"/>
        <v>0</v>
      </c>
      <c r="M147" s="32"/>
      <c r="N147" s="33">
        <v>2</v>
      </c>
      <c r="O147" s="32">
        <f t="shared" si="256"/>
        <v>1</v>
      </c>
      <c r="P147" s="32"/>
      <c r="Q147" s="34">
        <f t="shared" si="257"/>
        <v>2</v>
      </c>
      <c r="R147" s="29"/>
      <c r="S147" s="31">
        <f t="shared" si="211"/>
        <v>0</v>
      </c>
      <c r="T147" s="32">
        <f t="shared" si="258"/>
        <v>0</v>
      </c>
      <c r="U147" s="32"/>
      <c r="V147" s="33">
        <f t="shared" si="213"/>
        <v>2</v>
      </c>
      <c r="W147" s="32">
        <f t="shared" si="259"/>
        <v>1</v>
      </c>
      <c r="X147" s="32"/>
      <c r="Y147" s="34">
        <f t="shared" si="260"/>
        <v>2</v>
      </c>
      <c r="Z147"/>
      <c r="AA147"/>
      <c r="AB147"/>
      <c r="AC147"/>
    </row>
    <row r="148" spans="1:29" s="1" customFormat="1" ht="11.25" customHeight="1" x14ac:dyDescent="0.25">
      <c r="A148" s="31"/>
      <c r="B148" s="30" t="s">
        <v>176</v>
      </c>
      <c r="C148" s="19">
        <v>0</v>
      </c>
      <c r="D148" s="32">
        <v>0</v>
      </c>
      <c r="E148" s="32"/>
      <c r="F148" s="20">
        <v>0</v>
      </c>
      <c r="G148" s="32">
        <v>0</v>
      </c>
      <c r="H148" s="32"/>
      <c r="I148" s="34">
        <f t="shared" si="254"/>
        <v>0</v>
      </c>
      <c r="J148" s="31"/>
      <c r="K148" s="31">
        <v>4</v>
      </c>
      <c r="L148" s="32">
        <f t="shared" si="255"/>
        <v>0.66666666666666663</v>
      </c>
      <c r="M148" s="32"/>
      <c r="N148" s="33">
        <v>2</v>
      </c>
      <c r="O148" s="32">
        <f t="shared" si="256"/>
        <v>0.33333333333333331</v>
      </c>
      <c r="P148" s="32"/>
      <c r="Q148" s="34">
        <f t="shared" si="257"/>
        <v>6</v>
      </c>
      <c r="R148" s="29"/>
      <c r="S148" s="31">
        <f t="shared" si="211"/>
        <v>4</v>
      </c>
      <c r="T148" s="32">
        <f t="shared" ref="T148:T152" si="270">S148/Y148</f>
        <v>0.66666666666666663</v>
      </c>
      <c r="U148" s="32"/>
      <c r="V148" s="33">
        <f t="shared" si="213"/>
        <v>2</v>
      </c>
      <c r="W148" s="32">
        <f t="shared" ref="W148:W152" si="271">V148/Y148</f>
        <v>0.33333333333333331</v>
      </c>
      <c r="X148" s="32"/>
      <c r="Y148" s="34">
        <f t="shared" si="260"/>
        <v>6</v>
      </c>
      <c r="Z148"/>
      <c r="AA148"/>
      <c r="AB148"/>
      <c r="AC148"/>
    </row>
    <row r="149" spans="1:29" s="1" customFormat="1" ht="11.25" customHeight="1" x14ac:dyDescent="0.25">
      <c r="A149" s="31"/>
      <c r="B149" s="30" t="s">
        <v>65</v>
      </c>
      <c r="C149" s="19">
        <v>0</v>
      </c>
      <c r="D149" s="32">
        <f>C149/I149</f>
        <v>0</v>
      </c>
      <c r="E149" s="32"/>
      <c r="F149" s="20">
        <v>1</v>
      </c>
      <c r="G149" s="32">
        <f>F149/I149</f>
        <v>1</v>
      </c>
      <c r="H149" s="32"/>
      <c r="I149" s="34">
        <f t="shared" ref="I149:I150" si="272">SUM(C149,F149)</f>
        <v>1</v>
      </c>
      <c r="J149" s="31"/>
      <c r="K149" s="31">
        <v>2</v>
      </c>
      <c r="L149" s="32">
        <f t="shared" si="255"/>
        <v>1</v>
      </c>
      <c r="M149" s="32"/>
      <c r="N149" s="33">
        <v>0</v>
      </c>
      <c r="O149" s="32">
        <f t="shared" si="256"/>
        <v>0</v>
      </c>
      <c r="P149" s="32"/>
      <c r="Q149" s="34">
        <f t="shared" ref="Q149:Q150" si="273">SUM(K149,N149)</f>
        <v>2</v>
      </c>
      <c r="R149" s="29"/>
      <c r="S149" s="31">
        <f t="shared" ref="S149:S150" si="274">C149+K149</f>
        <v>2</v>
      </c>
      <c r="T149" s="32">
        <f t="shared" ref="T149:T150" si="275">S149/Y149</f>
        <v>0.66666666666666663</v>
      </c>
      <c r="U149" s="32"/>
      <c r="V149" s="33">
        <f t="shared" ref="V149:V150" si="276">F149+N149</f>
        <v>1</v>
      </c>
      <c r="W149" s="32">
        <f t="shared" ref="W149:W150" si="277">V149/Y149</f>
        <v>0.33333333333333331</v>
      </c>
      <c r="X149" s="32"/>
      <c r="Y149" s="34">
        <f t="shared" ref="Y149:Y150" si="278">SUM(S149,V149)</f>
        <v>3</v>
      </c>
      <c r="Z149"/>
      <c r="AA149"/>
      <c r="AB149"/>
      <c r="AC149"/>
    </row>
    <row r="150" spans="1:29" s="1" customFormat="1" ht="11.25" customHeight="1" x14ac:dyDescent="0.25">
      <c r="A150" s="31"/>
      <c r="B150" s="30" t="s">
        <v>218</v>
      </c>
      <c r="C150" s="19">
        <v>0</v>
      </c>
      <c r="D150" s="32">
        <v>0</v>
      </c>
      <c r="E150" s="32"/>
      <c r="F150" s="20">
        <v>0</v>
      </c>
      <c r="G150" s="32">
        <v>0</v>
      </c>
      <c r="H150" s="32"/>
      <c r="I150" s="34">
        <f t="shared" si="272"/>
        <v>0</v>
      </c>
      <c r="J150" s="31"/>
      <c r="K150" s="31">
        <v>1</v>
      </c>
      <c r="L150" s="32">
        <f t="shared" si="255"/>
        <v>0.5</v>
      </c>
      <c r="M150" s="32"/>
      <c r="N150" s="33">
        <v>1</v>
      </c>
      <c r="O150" s="32">
        <f t="shared" si="256"/>
        <v>0.5</v>
      </c>
      <c r="P150" s="32"/>
      <c r="Q150" s="34">
        <f t="shared" si="273"/>
        <v>2</v>
      </c>
      <c r="R150" s="29"/>
      <c r="S150" s="31">
        <f t="shared" si="274"/>
        <v>1</v>
      </c>
      <c r="T150" s="32">
        <f t="shared" si="275"/>
        <v>0.5</v>
      </c>
      <c r="U150" s="32"/>
      <c r="V150" s="33">
        <f t="shared" si="276"/>
        <v>1</v>
      </c>
      <c r="W150" s="32">
        <f t="shared" si="277"/>
        <v>0.5</v>
      </c>
      <c r="X150" s="32"/>
      <c r="Y150" s="34">
        <f t="shared" si="278"/>
        <v>2</v>
      </c>
      <c r="Z150"/>
      <c r="AA150"/>
      <c r="AB150"/>
      <c r="AC150"/>
    </row>
    <row r="151" spans="1:29" s="1" customFormat="1" ht="11.25" customHeight="1" x14ac:dyDescent="0.25">
      <c r="A151" s="31"/>
      <c r="B151" s="30" t="s">
        <v>70</v>
      </c>
      <c r="C151" s="19">
        <v>0</v>
      </c>
      <c r="D151" s="32">
        <f t="shared" si="207"/>
        <v>0</v>
      </c>
      <c r="E151" s="32"/>
      <c r="F151" s="20">
        <v>1</v>
      </c>
      <c r="G151" s="32">
        <f t="shared" si="208"/>
        <v>1</v>
      </c>
      <c r="H151" s="32"/>
      <c r="I151" s="34">
        <f t="shared" si="254"/>
        <v>1</v>
      </c>
      <c r="J151" s="31"/>
      <c r="K151" s="31">
        <v>0</v>
      </c>
      <c r="L151" s="32">
        <v>0</v>
      </c>
      <c r="M151" s="32"/>
      <c r="N151" s="33">
        <v>0</v>
      </c>
      <c r="O151" s="32">
        <v>0</v>
      </c>
      <c r="P151" s="32"/>
      <c r="Q151" s="34">
        <f t="shared" si="257"/>
        <v>0</v>
      </c>
      <c r="R151" s="29"/>
      <c r="S151" s="31">
        <f t="shared" si="211"/>
        <v>0</v>
      </c>
      <c r="T151" s="32">
        <f t="shared" si="270"/>
        <v>0</v>
      </c>
      <c r="U151" s="32"/>
      <c r="V151" s="33">
        <f t="shared" si="213"/>
        <v>1</v>
      </c>
      <c r="W151" s="32">
        <f t="shared" si="271"/>
        <v>1</v>
      </c>
      <c r="X151" s="32"/>
      <c r="Y151" s="34">
        <f t="shared" si="260"/>
        <v>1</v>
      </c>
      <c r="Z151"/>
      <c r="AA151"/>
      <c r="AB151"/>
      <c r="AC151"/>
    </row>
    <row r="152" spans="1:29" s="1" customFormat="1" ht="11.25" customHeight="1" x14ac:dyDescent="0.25">
      <c r="A152" s="31"/>
      <c r="B152" s="30" t="s">
        <v>66</v>
      </c>
      <c r="C152" s="19">
        <v>0</v>
      </c>
      <c r="D152" s="32">
        <f t="shared" si="207"/>
        <v>0</v>
      </c>
      <c r="E152" s="32"/>
      <c r="F152" s="20">
        <v>5</v>
      </c>
      <c r="G152" s="32">
        <f t="shared" si="208"/>
        <v>1</v>
      </c>
      <c r="H152" s="32"/>
      <c r="I152" s="34">
        <f t="shared" si="254"/>
        <v>5</v>
      </c>
      <c r="J152" s="31"/>
      <c r="K152" s="31">
        <v>5</v>
      </c>
      <c r="L152" s="32">
        <f>K152/Q152</f>
        <v>0.7142857142857143</v>
      </c>
      <c r="M152" s="32"/>
      <c r="N152" s="33">
        <v>2</v>
      </c>
      <c r="O152" s="32">
        <f>N152/Q152</f>
        <v>0.2857142857142857</v>
      </c>
      <c r="P152" s="32"/>
      <c r="Q152" s="34">
        <f t="shared" si="257"/>
        <v>7</v>
      </c>
      <c r="R152" s="29"/>
      <c r="S152" s="31">
        <f t="shared" si="211"/>
        <v>5</v>
      </c>
      <c r="T152" s="32">
        <f t="shared" si="270"/>
        <v>0.41666666666666669</v>
      </c>
      <c r="U152" s="32"/>
      <c r="V152" s="33">
        <f t="shared" si="213"/>
        <v>7</v>
      </c>
      <c r="W152" s="32">
        <f t="shared" si="271"/>
        <v>0.58333333333333337</v>
      </c>
      <c r="X152" s="32"/>
      <c r="Y152" s="34">
        <f t="shared" si="260"/>
        <v>12</v>
      </c>
      <c r="Z152"/>
      <c r="AA152"/>
      <c r="AB152"/>
      <c r="AC152"/>
    </row>
    <row r="153" spans="1:29" s="1" customFormat="1" ht="11.25" customHeight="1" x14ac:dyDescent="0.25">
      <c r="A153" s="31"/>
      <c r="B153" s="30" t="s">
        <v>252</v>
      </c>
      <c r="C153" s="31"/>
      <c r="D153" s="32"/>
      <c r="E153" s="32"/>
      <c r="F153" s="33"/>
      <c r="G153" s="32"/>
      <c r="H153" s="32"/>
      <c r="I153" s="34"/>
      <c r="J153" s="31"/>
      <c r="K153" s="31"/>
      <c r="L153" s="32"/>
      <c r="M153" s="32"/>
      <c r="N153" s="33"/>
      <c r="O153" s="32"/>
      <c r="P153" s="32"/>
      <c r="Q153" s="34"/>
      <c r="R153" s="29"/>
      <c r="S153" s="31"/>
      <c r="T153" s="32"/>
      <c r="U153" s="32"/>
      <c r="V153" s="33"/>
      <c r="W153" s="32"/>
      <c r="X153" s="32"/>
      <c r="Y153" s="34"/>
      <c r="Z153"/>
      <c r="AA153"/>
      <c r="AB153"/>
      <c r="AC153"/>
    </row>
    <row r="154" spans="1:29" s="1" customFormat="1" ht="11.25" customHeight="1" x14ac:dyDescent="0.25">
      <c r="A154" s="31"/>
      <c r="B154" s="30" t="s">
        <v>67</v>
      </c>
      <c r="C154" s="19">
        <v>1</v>
      </c>
      <c r="D154" s="32">
        <f t="shared" ref="D154" si="279">C154/I154</f>
        <v>1</v>
      </c>
      <c r="E154" s="32"/>
      <c r="F154" s="20">
        <v>0</v>
      </c>
      <c r="G154" s="32">
        <f t="shared" ref="G154" si="280">F154/I154</f>
        <v>0</v>
      </c>
      <c r="H154" s="32"/>
      <c r="I154" s="34">
        <f t="shared" ref="I154" si="281">SUM(C154,F154)</f>
        <v>1</v>
      </c>
      <c r="J154" s="31"/>
      <c r="K154" s="31">
        <v>0</v>
      </c>
      <c r="L154" s="32">
        <v>0</v>
      </c>
      <c r="M154" s="32"/>
      <c r="N154" s="33">
        <v>0</v>
      </c>
      <c r="O154" s="32">
        <v>0</v>
      </c>
      <c r="P154" s="32"/>
      <c r="Q154" s="34">
        <f t="shared" ref="Q154" si="282">SUM(K154,N154)</f>
        <v>0</v>
      </c>
      <c r="R154" s="29"/>
      <c r="S154" s="31">
        <f t="shared" ref="S154" si="283">C154+K154</f>
        <v>1</v>
      </c>
      <c r="T154" s="32">
        <f t="shared" ref="T154" si="284">S154/Y154</f>
        <v>1</v>
      </c>
      <c r="U154" s="32"/>
      <c r="V154" s="33">
        <f t="shared" ref="V154" si="285">F154+N154</f>
        <v>0</v>
      </c>
      <c r="W154" s="32">
        <f t="shared" ref="W154" si="286">V154/Y154</f>
        <v>0</v>
      </c>
      <c r="X154" s="32"/>
      <c r="Y154" s="34">
        <f t="shared" ref="Y154" si="287">SUM(S154,V154)</f>
        <v>1</v>
      </c>
      <c r="Z154"/>
      <c r="AA154"/>
      <c r="AB154"/>
      <c r="AC154"/>
    </row>
    <row r="155" spans="1:29" s="1" customFormat="1" ht="11.25" customHeight="1" x14ac:dyDescent="0.25">
      <c r="A155" s="31"/>
      <c r="B155" s="30" t="s">
        <v>177</v>
      </c>
      <c r="C155" s="31"/>
      <c r="D155" s="31"/>
      <c r="E155" s="31"/>
      <c r="F155" s="31"/>
      <c r="G155" s="31"/>
      <c r="H155" s="31"/>
      <c r="I155" s="34"/>
      <c r="J155" s="31"/>
      <c r="K155" s="31"/>
      <c r="L155" s="31"/>
      <c r="M155" s="31"/>
      <c r="N155" s="31"/>
      <c r="O155" s="31"/>
      <c r="P155" s="31"/>
      <c r="Q155" s="34"/>
      <c r="R155" s="29"/>
      <c r="S155" s="31"/>
      <c r="T155" s="32"/>
      <c r="U155" s="32"/>
      <c r="V155" s="33"/>
      <c r="W155" s="32"/>
      <c r="X155" s="32"/>
      <c r="Y155" s="34"/>
      <c r="Z155"/>
      <c r="AA155"/>
      <c r="AB155"/>
      <c r="AC155"/>
    </row>
    <row r="156" spans="1:29" s="1" customFormat="1" ht="11.25" customHeight="1" x14ac:dyDescent="0.25">
      <c r="A156" s="31"/>
      <c r="B156" s="30" t="s">
        <v>248</v>
      </c>
      <c r="C156" s="19">
        <v>0</v>
      </c>
      <c r="D156" s="32">
        <f t="shared" ref="D156" si="288">C156/I156</f>
        <v>0</v>
      </c>
      <c r="E156" s="32"/>
      <c r="F156" s="20">
        <v>1</v>
      </c>
      <c r="G156" s="32">
        <f t="shared" ref="G156" si="289">F156/I156</f>
        <v>1</v>
      </c>
      <c r="H156" s="32"/>
      <c r="I156" s="34">
        <f t="shared" ref="I156" si="290">SUM(C156,F156)</f>
        <v>1</v>
      </c>
      <c r="J156" s="31"/>
      <c r="K156" s="31">
        <v>0</v>
      </c>
      <c r="L156" s="32">
        <f t="shared" ref="L156" si="291">K156/Q156</f>
        <v>0</v>
      </c>
      <c r="M156" s="32"/>
      <c r="N156" s="33">
        <v>2</v>
      </c>
      <c r="O156" s="32">
        <f t="shared" ref="O156" si="292">N156/Q156</f>
        <v>1</v>
      </c>
      <c r="P156" s="32"/>
      <c r="Q156" s="34">
        <f t="shared" ref="Q156" si="293">SUM(K156,N156)</f>
        <v>2</v>
      </c>
      <c r="R156" s="29"/>
      <c r="S156" s="31">
        <f t="shared" ref="S156" si="294">C156+K156</f>
        <v>0</v>
      </c>
      <c r="T156" s="32">
        <f t="shared" ref="T156" si="295">S156/Y156</f>
        <v>0</v>
      </c>
      <c r="U156" s="32"/>
      <c r="V156" s="33">
        <f t="shared" ref="V156" si="296">F156+N156</f>
        <v>3</v>
      </c>
      <c r="W156" s="32">
        <f t="shared" ref="W156" si="297">V156/Y156</f>
        <v>1</v>
      </c>
      <c r="X156" s="32"/>
      <c r="Y156" s="34">
        <f t="shared" ref="Y156" si="298">SUM(S156,V156)</f>
        <v>3</v>
      </c>
      <c r="Z156"/>
      <c r="AA156"/>
      <c r="AB156"/>
      <c r="AC156"/>
    </row>
    <row r="157" spans="1:29" s="1" customFormat="1" ht="11.25" customHeight="1" x14ac:dyDescent="0.25">
      <c r="A157" s="31"/>
      <c r="B157" s="30" t="s">
        <v>67</v>
      </c>
      <c r="C157" s="19">
        <v>29</v>
      </c>
      <c r="D157" s="32">
        <f t="shared" si="207"/>
        <v>0.5178571428571429</v>
      </c>
      <c r="E157" s="32"/>
      <c r="F157" s="20">
        <v>27</v>
      </c>
      <c r="G157" s="32">
        <f t="shared" si="208"/>
        <v>0.48214285714285715</v>
      </c>
      <c r="H157" s="32"/>
      <c r="I157" s="34">
        <f t="shared" ref="I157:I174" si="299">SUM(C157,F157)</f>
        <v>56</v>
      </c>
      <c r="J157" s="31"/>
      <c r="K157" s="31">
        <v>48</v>
      </c>
      <c r="L157" s="32">
        <f t="shared" ref="L157:L166" si="300">K157/Q157</f>
        <v>0.57831325301204817</v>
      </c>
      <c r="M157" s="32"/>
      <c r="N157" s="33">
        <v>35</v>
      </c>
      <c r="O157" s="32">
        <f t="shared" ref="O157:O166" si="301">N157/Q157</f>
        <v>0.42168674698795183</v>
      </c>
      <c r="P157" s="32"/>
      <c r="Q157" s="34">
        <f t="shared" ref="Q157:Q166" si="302">SUM(K157,N157)</f>
        <v>83</v>
      </c>
      <c r="R157" s="29"/>
      <c r="S157" s="31">
        <f t="shared" si="211"/>
        <v>77</v>
      </c>
      <c r="T157" s="32">
        <f t="shared" ref="T157:T166" si="303">S157/Y157</f>
        <v>0.5539568345323741</v>
      </c>
      <c r="U157" s="32"/>
      <c r="V157" s="33">
        <f t="shared" si="213"/>
        <v>62</v>
      </c>
      <c r="W157" s="32">
        <f t="shared" ref="W157:W166" si="304">V157/Y157</f>
        <v>0.4460431654676259</v>
      </c>
      <c r="X157" s="32"/>
      <c r="Y157" s="34">
        <f t="shared" ref="Y157:Y166" si="305">SUM(S157,V157)</f>
        <v>139</v>
      </c>
      <c r="Z157"/>
      <c r="AA157"/>
      <c r="AB157"/>
      <c r="AC157"/>
    </row>
    <row r="158" spans="1:29" s="1" customFormat="1" ht="11.25" customHeight="1" x14ac:dyDescent="0.25">
      <c r="A158" s="31"/>
      <c r="B158" s="30" t="s">
        <v>154</v>
      </c>
      <c r="C158" s="19">
        <v>2</v>
      </c>
      <c r="D158" s="32">
        <f t="shared" si="207"/>
        <v>0.2857142857142857</v>
      </c>
      <c r="E158" s="32"/>
      <c r="F158" s="20">
        <v>5</v>
      </c>
      <c r="G158" s="32">
        <f t="shared" si="208"/>
        <v>0.7142857142857143</v>
      </c>
      <c r="H158" s="32"/>
      <c r="I158" s="34">
        <f t="shared" si="299"/>
        <v>7</v>
      </c>
      <c r="J158" s="31"/>
      <c r="K158" s="31">
        <v>2</v>
      </c>
      <c r="L158" s="32">
        <f t="shared" si="300"/>
        <v>0.2</v>
      </c>
      <c r="M158" s="32"/>
      <c r="N158" s="33">
        <v>8</v>
      </c>
      <c r="O158" s="32">
        <f t="shared" si="301"/>
        <v>0.8</v>
      </c>
      <c r="P158" s="32"/>
      <c r="Q158" s="34">
        <f t="shared" si="302"/>
        <v>10</v>
      </c>
      <c r="R158" s="29"/>
      <c r="S158" s="31">
        <f t="shared" si="211"/>
        <v>4</v>
      </c>
      <c r="T158" s="32">
        <f t="shared" si="303"/>
        <v>0.23529411764705882</v>
      </c>
      <c r="U158" s="32"/>
      <c r="V158" s="33">
        <f t="shared" si="213"/>
        <v>13</v>
      </c>
      <c r="W158" s="32">
        <f t="shared" si="304"/>
        <v>0.76470588235294112</v>
      </c>
      <c r="X158" s="32"/>
      <c r="Y158" s="34">
        <f t="shared" si="305"/>
        <v>17</v>
      </c>
      <c r="Z158"/>
      <c r="AA158"/>
      <c r="AB158"/>
      <c r="AC158"/>
    </row>
    <row r="159" spans="1:29" s="1" customFormat="1" ht="11.25" customHeight="1" x14ac:dyDescent="0.25">
      <c r="A159" s="31"/>
      <c r="B159" s="30" t="s">
        <v>68</v>
      </c>
      <c r="C159" s="19">
        <v>0</v>
      </c>
      <c r="D159" s="32">
        <v>0</v>
      </c>
      <c r="E159" s="32"/>
      <c r="F159" s="20">
        <v>0</v>
      </c>
      <c r="G159" s="32">
        <v>0</v>
      </c>
      <c r="H159" s="32"/>
      <c r="I159" s="34">
        <f t="shared" si="299"/>
        <v>0</v>
      </c>
      <c r="J159" s="31"/>
      <c r="K159" s="31">
        <v>2</v>
      </c>
      <c r="L159" s="32">
        <f t="shared" si="300"/>
        <v>0.13333333333333333</v>
      </c>
      <c r="M159" s="32"/>
      <c r="N159" s="33">
        <v>13</v>
      </c>
      <c r="O159" s="32">
        <f t="shared" si="301"/>
        <v>0.8666666666666667</v>
      </c>
      <c r="P159" s="32"/>
      <c r="Q159" s="34">
        <f t="shared" si="302"/>
        <v>15</v>
      </c>
      <c r="R159" s="29"/>
      <c r="S159" s="31">
        <f t="shared" si="211"/>
        <v>2</v>
      </c>
      <c r="T159" s="32">
        <f t="shared" si="303"/>
        <v>0.13333333333333333</v>
      </c>
      <c r="U159" s="32"/>
      <c r="V159" s="33">
        <f t="shared" si="213"/>
        <v>13</v>
      </c>
      <c r="W159" s="32">
        <f t="shared" si="304"/>
        <v>0.8666666666666667</v>
      </c>
      <c r="X159" s="32"/>
      <c r="Y159" s="34">
        <f t="shared" si="305"/>
        <v>15</v>
      </c>
      <c r="Z159"/>
      <c r="AA159"/>
      <c r="AB159"/>
      <c r="AC159"/>
    </row>
    <row r="160" spans="1:29" s="1" customFormat="1" ht="11.25" customHeight="1" x14ac:dyDescent="0.25">
      <c r="A160" s="31"/>
      <c r="B160" s="30" t="s">
        <v>69</v>
      </c>
      <c r="C160" s="19">
        <v>2</v>
      </c>
      <c r="D160" s="32">
        <f t="shared" si="207"/>
        <v>0.2</v>
      </c>
      <c r="E160" s="32"/>
      <c r="F160" s="20">
        <v>8</v>
      </c>
      <c r="G160" s="32">
        <f t="shared" si="208"/>
        <v>0.8</v>
      </c>
      <c r="H160" s="32"/>
      <c r="I160" s="34">
        <f t="shared" si="299"/>
        <v>10</v>
      </c>
      <c r="J160" s="31"/>
      <c r="K160" s="31">
        <v>38</v>
      </c>
      <c r="L160" s="32">
        <f t="shared" si="300"/>
        <v>0.39583333333333331</v>
      </c>
      <c r="M160" s="32"/>
      <c r="N160" s="33">
        <v>58</v>
      </c>
      <c r="O160" s="32">
        <f t="shared" si="301"/>
        <v>0.60416666666666663</v>
      </c>
      <c r="P160" s="32"/>
      <c r="Q160" s="34">
        <f t="shared" si="302"/>
        <v>96</v>
      </c>
      <c r="R160" s="29"/>
      <c r="S160" s="31">
        <f t="shared" si="211"/>
        <v>40</v>
      </c>
      <c r="T160" s="32">
        <f t="shared" si="303"/>
        <v>0.37735849056603776</v>
      </c>
      <c r="U160" s="32"/>
      <c r="V160" s="33">
        <f t="shared" si="213"/>
        <v>66</v>
      </c>
      <c r="W160" s="32">
        <f t="shared" si="304"/>
        <v>0.62264150943396224</v>
      </c>
      <c r="X160" s="32"/>
      <c r="Y160" s="34">
        <f t="shared" si="305"/>
        <v>106</v>
      </c>
      <c r="Z160"/>
      <c r="AA160"/>
      <c r="AB160"/>
      <c r="AC160"/>
    </row>
    <row r="161" spans="1:29" s="1" customFormat="1" ht="11.25" customHeight="1" x14ac:dyDescent="0.25">
      <c r="A161" s="31"/>
      <c r="B161" s="30" t="s">
        <v>71</v>
      </c>
      <c r="C161" s="19">
        <v>2</v>
      </c>
      <c r="D161" s="32">
        <f t="shared" si="207"/>
        <v>0.66666666666666663</v>
      </c>
      <c r="E161" s="32"/>
      <c r="F161" s="20">
        <v>1</v>
      </c>
      <c r="G161" s="32">
        <f t="shared" si="208"/>
        <v>0.33333333333333331</v>
      </c>
      <c r="H161" s="32"/>
      <c r="I161" s="34">
        <f t="shared" si="299"/>
        <v>3</v>
      </c>
      <c r="J161" s="31"/>
      <c r="K161" s="31">
        <v>1</v>
      </c>
      <c r="L161" s="32">
        <f t="shared" si="300"/>
        <v>0.33333333333333331</v>
      </c>
      <c r="M161" s="32"/>
      <c r="N161" s="33">
        <v>2</v>
      </c>
      <c r="O161" s="32">
        <f t="shared" si="301"/>
        <v>0.66666666666666663</v>
      </c>
      <c r="P161" s="32"/>
      <c r="Q161" s="34">
        <f t="shared" si="302"/>
        <v>3</v>
      </c>
      <c r="R161" s="29"/>
      <c r="S161" s="31">
        <f t="shared" si="211"/>
        <v>3</v>
      </c>
      <c r="T161" s="32">
        <f t="shared" si="303"/>
        <v>0.5</v>
      </c>
      <c r="U161" s="32"/>
      <c r="V161" s="33">
        <f t="shared" si="213"/>
        <v>3</v>
      </c>
      <c r="W161" s="32">
        <f t="shared" si="304"/>
        <v>0.5</v>
      </c>
      <c r="X161" s="32"/>
      <c r="Y161" s="34">
        <f t="shared" si="305"/>
        <v>6</v>
      </c>
      <c r="Z161"/>
      <c r="AA161"/>
      <c r="AB161"/>
      <c r="AC161"/>
    </row>
    <row r="162" spans="1:29" s="1" customFormat="1" ht="11.25" customHeight="1" x14ac:dyDescent="0.25">
      <c r="A162" s="31"/>
      <c r="B162" s="30" t="s">
        <v>176</v>
      </c>
      <c r="C162" s="19">
        <v>8</v>
      </c>
      <c r="D162" s="32">
        <f t="shared" si="207"/>
        <v>0.5714285714285714</v>
      </c>
      <c r="E162" s="32"/>
      <c r="F162" s="20">
        <v>6</v>
      </c>
      <c r="G162" s="32">
        <f t="shared" si="208"/>
        <v>0.42857142857142855</v>
      </c>
      <c r="H162" s="32"/>
      <c r="I162" s="34">
        <f t="shared" si="299"/>
        <v>14</v>
      </c>
      <c r="J162" s="31"/>
      <c r="K162" s="31">
        <v>26</v>
      </c>
      <c r="L162" s="32">
        <f t="shared" si="300"/>
        <v>0.66666666666666663</v>
      </c>
      <c r="M162" s="32"/>
      <c r="N162" s="33">
        <v>13</v>
      </c>
      <c r="O162" s="32">
        <f t="shared" si="301"/>
        <v>0.33333333333333331</v>
      </c>
      <c r="P162" s="32"/>
      <c r="Q162" s="34">
        <f t="shared" si="302"/>
        <v>39</v>
      </c>
      <c r="R162" s="29"/>
      <c r="S162" s="31">
        <f t="shared" si="211"/>
        <v>34</v>
      </c>
      <c r="T162" s="32">
        <f t="shared" si="303"/>
        <v>0.64150943396226412</v>
      </c>
      <c r="U162" s="32"/>
      <c r="V162" s="33">
        <f t="shared" si="213"/>
        <v>19</v>
      </c>
      <c r="W162" s="32">
        <f t="shared" si="304"/>
        <v>0.35849056603773582</v>
      </c>
      <c r="X162" s="32"/>
      <c r="Y162" s="34">
        <f t="shared" si="305"/>
        <v>53</v>
      </c>
      <c r="Z162"/>
      <c r="AA162"/>
      <c r="AB162"/>
      <c r="AC162"/>
    </row>
    <row r="163" spans="1:29" s="1" customFormat="1" ht="11.25" customHeight="1" x14ac:dyDescent="0.25">
      <c r="A163" s="31"/>
      <c r="B163" s="30" t="s">
        <v>65</v>
      </c>
      <c r="C163" s="19">
        <v>1</v>
      </c>
      <c r="D163" s="32">
        <f t="shared" si="207"/>
        <v>0.33333333333333331</v>
      </c>
      <c r="E163" s="32"/>
      <c r="F163" s="20">
        <v>2</v>
      </c>
      <c r="G163" s="32">
        <f t="shared" si="208"/>
        <v>0.66666666666666663</v>
      </c>
      <c r="H163" s="32"/>
      <c r="I163" s="34">
        <f t="shared" si="299"/>
        <v>3</v>
      </c>
      <c r="J163" s="31"/>
      <c r="K163" s="31">
        <v>13</v>
      </c>
      <c r="L163" s="32">
        <f t="shared" si="300"/>
        <v>0.59090909090909094</v>
      </c>
      <c r="M163" s="32"/>
      <c r="N163" s="33">
        <v>9</v>
      </c>
      <c r="O163" s="32">
        <f t="shared" si="301"/>
        <v>0.40909090909090912</v>
      </c>
      <c r="P163" s="32"/>
      <c r="Q163" s="34">
        <f t="shared" si="302"/>
        <v>22</v>
      </c>
      <c r="R163" s="29"/>
      <c r="S163" s="31">
        <f t="shared" si="211"/>
        <v>14</v>
      </c>
      <c r="T163" s="32">
        <f t="shared" si="303"/>
        <v>0.56000000000000005</v>
      </c>
      <c r="U163" s="32"/>
      <c r="V163" s="33">
        <f t="shared" si="213"/>
        <v>11</v>
      </c>
      <c r="W163" s="32">
        <f t="shared" si="304"/>
        <v>0.44</v>
      </c>
      <c r="X163" s="32"/>
      <c r="Y163" s="34">
        <f t="shared" si="305"/>
        <v>25</v>
      </c>
      <c r="Z163"/>
      <c r="AA163"/>
      <c r="AB163"/>
      <c r="AC163"/>
    </row>
    <row r="164" spans="1:29" s="1" customFormat="1" ht="11.25" customHeight="1" x14ac:dyDescent="0.25">
      <c r="A164" s="31"/>
      <c r="B164" s="30" t="s">
        <v>218</v>
      </c>
      <c r="C164" s="31">
        <v>0</v>
      </c>
      <c r="D164" s="32">
        <v>0</v>
      </c>
      <c r="E164" s="32"/>
      <c r="F164" s="33">
        <v>0</v>
      </c>
      <c r="G164" s="32">
        <v>0</v>
      </c>
      <c r="H164" s="32"/>
      <c r="I164" s="34">
        <f t="shared" ref="I164" si="306">SUM(C164,F164)</f>
        <v>0</v>
      </c>
      <c r="J164" s="31"/>
      <c r="K164" s="31">
        <v>4</v>
      </c>
      <c r="L164" s="32">
        <f t="shared" ref="L164" si="307">K164/Q164</f>
        <v>0.66666666666666663</v>
      </c>
      <c r="M164" s="32"/>
      <c r="N164" s="33">
        <v>2</v>
      </c>
      <c r="O164" s="32">
        <f t="shared" ref="O164" si="308">N164/Q164</f>
        <v>0.33333333333333331</v>
      </c>
      <c r="P164" s="32"/>
      <c r="Q164" s="34">
        <f t="shared" ref="Q164" si="309">SUM(K164,N164)</f>
        <v>6</v>
      </c>
      <c r="R164" s="29"/>
      <c r="S164" s="31">
        <f t="shared" si="211"/>
        <v>4</v>
      </c>
      <c r="T164" s="32">
        <f t="shared" ref="T164" si="310">S164/Y164</f>
        <v>0.66666666666666663</v>
      </c>
      <c r="U164" s="32"/>
      <c r="V164" s="33">
        <f t="shared" si="213"/>
        <v>2</v>
      </c>
      <c r="W164" s="32">
        <f t="shared" ref="W164" si="311">V164/Y164</f>
        <v>0.33333333333333331</v>
      </c>
      <c r="X164" s="32"/>
      <c r="Y164" s="34">
        <f t="shared" ref="Y164" si="312">SUM(S164,V164)</f>
        <v>6</v>
      </c>
      <c r="Z164"/>
      <c r="AA164"/>
      <c r="AB164"/>
      <c r="AC164"/>
    </row>
    <row r="165" spans="1:29" s="1" customFormat="1" ht="11.25" customHeight="1" x14ac:dyDescent="0.25">
      <c r="A165" s="31"/>
      <c r="B165" s="30" t="s">
        <v>70</v>
      </c>
      <c r="C165" s="19">
        <v>3</v>
      </c>
      <c r="D165" s="32">
        <f t="shared" si="207"/>
        <v>0.375</v>
      </c>
      <c r="E165" s="32"/>
      <c r="F165" s="20">
        <v>5</v>
      </c>
      <c r="G165" s="32">
        <f t="shared" si="208"/>
        <v>0.625</v>
      </c>
      <c r="H165" s="32"/>
      <c r="I165" s="34">
        <f t="shared" si="299"/>
        <v>8</v>
      </c>
      <c r="J165" s="31"/>
      <c r="K165" s="31">
        <v>29</v>
      </c>
      <c r="L165" s="32">
        <f t="shared" si="300"/>
        <v>0.48333333333333334</v>
      </c>
      <c r="M165" s="32"/>
      <c r="N165" s="33">
        <v>31</v>
      </c>
      <c r="O165" s="32">
        <f t="shared" si="301"/>
        <v>0.51666666666666672</v>
      </c>
      <c r="P165" s="32"/>
      <c r="Q165" s="34">
        <f t="shared" si="302"/>
        <v>60</v>
      </c>
      <c r="R165" s="29"/>
      <c r="S165" s="31">
        <f t="shared" si="211"/>
        <v>32</v>
      </c>
      <c r="T165" s="32">
        <f t="shared" si="303"/>
        <v>0.47058823529411764</v>
      </c>
      <c r="U165" s="32"/>
      <c r="V165" s="33">
        <f t="shared" si="213"/>
        <v>36</v>
      </c>
      <c r="W165" s="32">
        <f t="shared" si="304"/>
        <v>0.52941176470588236</v>
      </c>
      <c r="X165" s="32"/>
      <c r="Y165" s="34">
        <f t="shared" si="305"/>
        <v>68</v>
      </c>
      <c r="Z165"/>
      <c r="AA165"/>
      <c r="AB165"/>
      <c r="AC165"/>
    </row>
    <row r="166" spans="1:29" s="1" customFormat="1" ht="11.25" customHeight="1" x14ac:dyDescent="0.25">
      <c r="A166" s="31"/>
      <c r="B166" s="30" t="s">
        <v>153</v>
      </c>
      <c r="C166" s="19">
        <v>0</v>
      </c>
      <c r="D166" s="32">
        <f>C166/I166</f>
        <v>0</v>
      </c>
      <c r="E166" s="32"/>
      <c r="F166" s="20">
        <v>1</v>
      </c>
      <c r="G166" s="32">
        <f>F166/I166</f>
        <v>1</v>
      </c>
      <c r="H166" s="32"/>
      <c r="I166" s="34">
        <f t="shared" si="299"/>
        <v>1</v>
      </c>
      <c r="J166" s="31"/>
      <c r="K166" s="31">
        <v>2</v>
      </c>
      <c r="L166" s="32">
        <f t="shared" si="300"/>
        <v>0.18181818181818182</v>
      </c>
      <c r="M166" s="32"/>
      <c r="N166" s="33">
        <v>9</v>
      </c>
      <c r="O166" s="32">
        <f t="shared" si="301"/>
        <v>0.81818181818181823</v>
      </c>
      <c r="P166" s="32"/>
      <c r="Q166" s="34">
        <f t="shared" si="302"/>
        <v>11</v>
      </c>
      <c r="R166" s="29"/>
      <c r="S166" s="31">
        <f t="shared" si="211"/>
        <v>2</v>
      </c>
      <c r="T166" s="32">
        <f t="shared" si="303"/>
        <v>0.16666666666666666</v>
      </c>
      <c r="U166" s="32"/>
      <c r="V166" s="33">
        <f t="shared" si="213"/>
        <v>10</v>
      </c>
      <c r="W166" s="32">
        <f t="shared" si="304"/>
        <v>0.83333333333333337</v>
      </c>
      <c r="X166" s="32"/>
      <c r="Y166" s="34">
        <f t="shared" si="305"/>
        <v>12</v>
      </c>
      <c r="Z166"/>
      <c r="AA166"/>
      <c r="AB166"/>
      <c r="AC166"/>
    </row>
    <row r="167" spans="1:29" s="1" customFormat="1" ht="11.25" customHeight="1" x14ac:dyDescent="0.25">
      <c r="A167" s="31"/>
      <c r="B167" s="30" t="s">
        <v>66</v>
      </c>
      <c r="C167" s="19">
        <v>5</v>
      </c>
      <c r="D167" s="32">
        <f>C167/I167</f>
        <v>0.55555555555555558</v>
      </c>
      <c r="E167" s="32"/>
      <c r="F167" s="20">
        <v>4</v>
      </c>
      <c r="G167" s="32">
        <f>F167/I167</f>
        <v>0.44444444444444442</v>
      </c>
      <c r="H167" s="32"/>
      <c r="I167" s="34">
        <f>SUM(C167,F167)</f>
        <v>9</v>
      </c>
      <c r="J167" s="31"/>
      <c r="K167" s="31">
        <v>39</v>
      </c>
      <c r="L167" s="32">
        <f>K167/Q167</f>
        <v>0.53424657534246578</v>
      </c>
      <c r="M167" s="32"/>
      <c r="N167" s="33">
        <v>34</v>
      </c>
      <c r="O167" s="32">
        <f>N167/Q167</f>
        <v>0.46575342465753422</v>
      </c>
      <c r="P167" s="32"/>
      <c r="Q167" s="34">
        <f>SUM(K167,N167)</f>
        <v>73</v>
      </c>
      <c r="R167" s="29"/>
      <c r="S167" s="31">
        <f t="shared" si="211"/>
        <v>44</v>
      </c>
      <c r="T167" s="32">
        <f>S167/Y167</f>
        <v>0.53658536585365857</v>
      </c>
      <c r="U167" s="32"/>
      <c r="V167" s="33">
        <f t="shared" si="213"/>
        <v>38</v>
      </c>
      <c r="W167" s="32">
        <f>V167/Y167</f>
        <v>0.46341463414634149</v>
      </c>
      <c r="X167" s="32"/>
      <c r="Y167" s="34">
        <f>SUM(S167,V167)</f>
        <v>82</v>
      </c>
      <c r="Z167"/>
      <c r="AA167"/>
      <c r="AB167"/>
      <c r="AC167"/>
    </row>
    <row r="168" spans="1:29" s="1" customFormat="1" ht="6.65" customHeight="1" x14ac:dyDescent="0.25">
      <c r="A168" s="31"/>
      <c r="B168" s="30"/>
      <c r="C168" s="19"/>
      <c r="D168" s="32"/>
      <c r="E168" s="32"/>
      <c r="F168" s="20"/>
      <c r="G168" s="32"/>
      <c r="H168" s="32"/>
      <c r="I168" s="34"/>
      <c r="J168" s="31"/>
      <c r="K168" s="31"/>
      <c r="L168" s="32"/>
      <c r="M168" s="32"/>
      <c r="N168" s="31"/>
      <c r="O168" s="32"/>
      <c r="P168" s="32"/>
      <c r="Q168" s="34"/>
      <c r="R168" s="29"/>
      <c r="S168" s="31"/>
      <c r="T168" s="32"/>
      <c r="U168" s="32"/>
      <c r="V168" s="33"/>
      <c r="W168" s="32"/>
      <c r="X168" s="32"/>
      <c r="Y168" s="34"/>
      <c r="Z168"/>
      <c r="AA168"/>
      <c r="AB168"/>
      <c r="AC168"/>
    </row>
    <row r="169" spans="1:29" s="1" customFormat="1" ht="11.25" customHeight="1" x14ac:dyDescent="0.25">
      <c r="A169" s="15" t="s">
        <v>210</v>
      </c>
      <c r="B169" s="30"/>
      <c r="C169" s="29"/>
      <c r="D169" s="32"/>
      <c r="E169" s="32"/>
      <c r="F169" s="29"/>
      <c r="G169" s="32"/>
      <c r="H169" s="32"/>
      <c r="I169" s="34"/>
      <c r="J169" s="31"/>
      <c r="K169" s="31"/>
      <c r="L169" s="32"/>
      <c r="M169" s="32"/>
      <c r="N169" s="33"/>
      <c r="O169" s="32"/>
      <c r="P169" s="32"/>
      <c r="Q169" s="34"/>
      <c r="R169" s="29"/>
      <c r="S169" s="31"/>
      <c r="T169" s="32"/>
      <c r="U169" s="32"/>
      <c r="V169" s="33"/>
      <c r="W169" s="32"/>
      <c r="X169" s="32"/>
      <c r="Y169" s="34"/>
      <c r="Z169"/>
      <c r="AA169"/>
      <c r="AB169"/>
      <c r="AC169"/>
    </row>
    <row r="170" spans="1:29" s="1" customFormat="1" ht="11.25" customHeight="1" x14ac:dyDescent="0.25">
      <c r="A170" s="31"/>
      <c r="B170" s="30" t="s">
        <v>197</v>
      </c>
      <c r="C170" s="31"/>
      <c r="D170" s="32"/>
      <c r="E170" s="32"/>
      <c r="F170" s="33"/>
      <c r="G170" s="32"/>
      <c r="H170" s="32"/>
      <c r="I170" s="34"/>
      <c r="J170" s="31"/>
      <c r="K170" s="31"/>
      <c r="L170" s="32"/>
      <c r="M170" s="32"/>
      <c r="N170" s="33"/>
      <c r="O170" s="32"/>
      <c r="P170" s="32"/>
      <c r="Q170" s="34"/>
      <c r="R170" s="29"/>
      <c r="S170" s="31"/>
      <c r="T170" s="32"/>
      <c r="U170" s="32"/>
      <c r="V170" s="33"/>
      <c r="W170" s="32"/>
      <c r="X170" s="32"/>
      <c r="Y170" s="34"/>
      <c r="Z170"/>
      <c r="AA170"/>
      <c r="AB170"/>
      <c r="AC170"/>
    </row>
    <row r="171" spans="1:29" s="1" customFormat="1" ht="11.25" customHeight="1" x14ac:dyDescent="0.25">
      <c r="A171" s="31"/>
      <c r="B171" s="29" t="s">
        <v>67</v>
      </c>
      <c r="C171" s="19">
        <v>12</v>
      </c>
      <c r="D171" s="32">
        <f t="shared" si="207"/>
        <v>0.52173913043478259</v>
      </c>
      <c r="E171" s="32"/>
      <c r="F171" s="20">
        <v>11</v>
      </c>
      <c r="G171" s="32">
        <f t="shared" si="208"/>
        <v>0.47826086956521741</v>
      </c>
      <c r="H171" s="32"/>
      <c r="I171" s="34">
        <f t="shared" si="299"/>
        <v>23</v>
      </c>
      <c r="J171" s="31"/>
      <c r="K171" s="31">
        <v>4</v>
      </c>
      <c r="L171" s="32">
        <f>K171/Q171</f>
        <v>0.36363636363636365</v>
      </c>
      <c r="M171" s="32"/>
      <c r="N171" s="33">
        <v>7</v>
      </c>
      <c r="O171" s="32">
        <f>N171/Q171</f>
        <v>0.63636363636363635</v>
      </c>
      <c r="P171" s="32"/>
      <c r="Q171" s="34">
        <f t="shared" ref="Q171:Q177" si="313">SUM(K171,N171)</f>
        <v>11</v>
      </c>
      <c r="R171" s="29"/>
      <c r="S171" s="31">
        <f t="shared" si="211"/>
        <v>16</v>
      </c>
      <c r="T171" s="32">
        <f t="shared" ref="T171:T177" si="314">S171/Y171</f>
        <v>0.47058823529411764</v>
      </c>
      <c r="U171" s="32"/>
      <c r="V171" s="33">
        <f t="shared" si="213"/>
        <v>18</v>
      </c>
      <c r="W171" s="32">
        <f t="shared" ref="W171:W177" si="315">V171/Y171</f>
        <v>0.52941176470588236</v>
      </c>
      <c r="X171" s="32"/>
      <c r="Y171" s="34">
        <f t="shared" ref="Y171:Y177" si="316">SUM(S171,V171)</f>
        <v>34</v>
      </c>
      <c r="Z171"/>
      <c r="AA171"/>
      <c r="AB171"/>
      <c r="AC171"/>
    </row>
    <row r="172" spans="1:29" s="1" customFormat="1" ht="11.25" customHeight="1" x14ac:dyDescent="0.25">
      <c r="A172" s="31"/>
      <c r="B172" s="30" t="s">
        <v>154</v>
      </c>
      <c r="C172" s="19">
        <v>0</v>
      </c>
      <c r="D172" s="32">
        <f t="shared" ref="D172" si="317">C172/I172</f>
        <v>0</v>
      </c>
      <c r="E172" s="32"/>
      <c r="F172" s="20">
        <v>2</v>
      </c>
      <c r="G172" s="32">
        <f t="shared" ref="G172" si="318">F172/I172</f>
        <v>1</v>
      </c>
      <c r="H172" s="32"/>
      <c r="I172" s="34">
        <f t="shared" ref="I172" si="319">SUM(C172,F172)</f>
        <v>2</v>
      </c>
      <c r="J172" s="31"/>
      <c r="K172" s="31">
        <v>0</v>
      </c>
      <c r="L172" s="32">
        <f t="shared" ref="L172:L178" si="320">K172/Q172</f>
        <v>0</v>
      </c>
      <c r="M172" s="32"/>
      <c r="N172" s="33">
        <v>2</v>
      </c>
      <c r="O172" s="32">
        <f t="shared" ref="O172:O176" si="321">N172/Q172</f>
        <v>1</v>
      </c>
      <c r="P172" s="32"/>
      <c r="Q172" s="34">
        <f t="shared" si="313"/>
        <v>2</v>
      </c>
      <c r="R172" s="29"/>
      <c r="S172" s="31">
        <f t="shared" ref="S172" si="322">C172+K172</f>
        <v>0</v>
      </c>
      <c r="T172" s="32">
        <f t="shared" si="314"/>
        <v>0</v>
      </c>
      <c r="U172" s="32"/>
      <c r="V172" s="33">
        <f t="shared" ref="V172" si="323">F172+N172</f>
        <v>4</v>
      </c>
      <c r="W172" s="32">
        <f t="shared" si="315"/>
        <v>1</v>
      </c>
      <c r="X172" s="32"/>
      <c r="Y172" s="34">
        <f t="shared" si="316"/>
        <v>4</v>
      </c>
      <c r="Z172"/>
      <c r="AA172"/>
      <c r="AB172"/>
      <c r="AC172"/>
    </row>
    <row r="173" spans="1:29" s="1" customFormat="1" ht="11.25" customHeight="1" x14ac:dyDescent="0.25">
      <c r="A173" s="31"/>
      <c r="B173" s="30" t="s">
        <v>68</v>
      </c>
      <c r="C173" s="19">
        <v>0</v>
      </c>
      <c r="D173" s="32">
        <v>0</v>
      </c>
      <c r="E173" s="32"/>
      <c r="F173" s="20">
        <v>0</v>
      </c>
      <c r="G173" s="32">
        <v>0</v>
      </c>
      <c r="H173" s="32"/>
      <c r="I173" s="34">
        <f t="shared" ref="I173" si="324">SUM(C173,F173)</f>
        <v>0</v>
      </c>
      <c r="J173" s="31"/>
      <c r="K173" s="31">
        <v>1</v>
      </c>
      <c r="L173" s="32">
        <f t="shared" si="320"/>
        <v>0.5</v>
      </c>
      <c r="M173" s="32"/>
      <c r="N173" s="33">
        <v>1</v>
      </c>
      <c r="O173" s="32">
        <f t="shared" si="321"/>
        <v>0.5</v>
      </c>
      <c r="P173" s="32"/>
      <c r="Q173" s="34">
        <f t="shared" ref="Q173" si="325">SUM(K173,N173)</f>
        <v>2</v>
      </c>
      <c r="R173" s="29"/>
      <c r="S173" s="31">
        <f t="shared" ref="S173" si="326">C173+K173</f>
        <v>1</v>
      </c>
      <c r="T173" s="32">
        <f t="shared" ref="T173" si="327">S173/Y173</f>
        <v>0.5</v>
      </c>
      <c r="U173" s="32"/>
      <c r="V173" s="33">
        <f t="shared" ref="V173" si="328">F173+N173</f>
        <v>1</v>
      </c>
      <c r="W173" s="32">
        <f t="shared" ref="W173" si="329">V173/Y173</f>
        <v>0.5</v>
      </c>
      <c r="X173" s="32"/>
      <c r="Y173" s="34">
        <f t="shared" ref="Y173" si="330">SUM(S173,V173)</f>
        <v>2</v>
      </c>
      <c r="Z173"/>
      <c r="AA173"/>
      <c r="AB173"/>
      <c r="AC173"/>
    </row>
    <row r="174" spans="1:29" s="1" customFormat="1" ht="11.25" customHeight="1" x14ac:dyDescent="0.25">
      <c r="A174" s="31"/>
      <c r="B174" s="29" t="s">
        <v>69</v>
      </c>
      <c r="C174" s="19">
        <v>0</v>
      </c>
      <c r="D174" s="32">
        <f t="shared" si="207"/>
        <v>0</v>
      </c>
      <c r="E174" s="32"/>
      <c r="F174" s="20">
        <v>4</v>
      </c>
      <c r="G174" s="32">
        <f t="shared" si="208"/>
        <v>1</v>
      </c>
      <c r="H174" s="32"/>
      <c r="I174" s="34">
        <f t="shared" si="299"/>
        <v>4</v>
      </c>
      <c r="J174" s="31"/>
      <c r="K174" s="31">
        <v>7</v>
      </c>
      <c r="L174" s="32">
        <f t="shared" si="320"/>
        <v>0.46666666666666667</v>
      </c>
      <c r="M174" s="32"/>
      <c r="N174" s="33">
        <v>8</v>
      </c>
      <c r="O174" s="32">
        <f t="shared" si="321"/>
        <v>0.53333333333333333</v>
      </c>
      <c r="P174" s="32"/>
      <c r="Q174" s="34">
        <f t="shared" si="313"/>
        <v>15</v>
      </c>
      <c r="R174" s="29"/>
      <c r="S174" s="31">
        <f t="shared" si="211"/>
        <v>7</v>
      </c>
      <c r="T174" s="32">
        <f t="shared" si="314"/>
        <v>0.36842105263157893</v>
      </c>
      <c r="U174" s="32"/>
      <c r="V174" s="33">
        <f t="shared" si="213"/>
        <v>12</v>
      </c>
      <c r="W174" s="32">
        <f t="shared" si="315"/>
        <v>0.63157894736842102</v>
      </c>
      <c r="X174" s="32"/>
      <c r="Y174" s="34">
        <f t="shared" si="316"/>
        <v>19</v>
      </c>
      <c r="Z174"/>
      <c r="AA174"/>
      <c r="AB174"/>
      <c r="AC174"/>
    </row>
    <row r="175" spans="1:29" s="1" customFormat="1" ht="11.25" customHeight="1" x14ac:dyDescent="0.25">
      <c r="A175" s="31"/>
      <c r="B175" s="30" t="s">
        <v>176</v>
      </c>
      <c r="C175" s="19">
        <v>1</v>
      </c>
      <c r="D175" s="32">
        <f t="shared" ref="D175" si="331">C175/I175</f>
        <v>1</v>
      </c>
      <c r="E175" s="32"/>
      <c r="F175" s="20">
        <v>0</v>
      </c>
      <c r="G175" s="32">
        <f t="shared" ref="G175" si="332">F175/I175</f>
        <v>0</v>
      </c>
      <c r="H175" s="32"/>
      <c r="I175" s="34">
        <f t="shared" ref="I175" si="333">SUM(C175,F175)</f>
        <v>1</v>
      </c>
      <c r="J175" s="31"/>
      <c r="K175" s="31">
        <v>7</v>
      </c>
      <c r="L175" s="32">
        <f t="shared" si="320"/>
        <v>0.77777777777777779</v>
      </c>
      <c r="M175" s="32"/>
      <c r="N175" s="33">
        <v>2</v>
      </c>
      <c r="O175" s="32">
        <f t="shared" si="321"/>
        <v>0.22222222222222221</v>
      </c>
      <c r="P175" s="32"/>
      <c r="Q175" s="34">
        <f t="shared" si="313"/>
        <v>9</v>
      </c>
      <c r="R175" s="29"/>
      <c r="S175" s="31">
        <f t="shared" ref="S175" si="334">C175+K175</f>
        <v>8</v>
      </c>
      <c r="T175" s="32">
        <f t="shared" si="314"/>
        <v>0.8</v>
      </c>
      <c r="U175" s="32"/>
      <c r="V175" s="33">
        <f t="shared" ref="V175" si="335">F175+N175</f>
        <v>2</v>
      </c>
      <c r="W175" s="32">
        <f t="shared" si="315"/>
        <v>0.2</v>
      </c>
      <c r="X175" s="32"/>
      <c r="Y175" s="34">
        <f t="shared" si="316"/>
        <v>10</v>
      </c>
      <c r="Z175"/>
      <c r="AA175"/>
      <c r="AB175"/>
      <c r="AC175"/>
    </row>
    <row r="176" spans="1:29" s="1" customFormat="1" ht="11.25" customHeight="1" x14ac:dyDescent="0.25">
      <c r="A176" s="31"/>
      <c r="B176" s="30" t="s">
        <v>70</v>
      </c>
      <c r="C176" s="19">
        <v>0</v>
      </c>
      <c r="D176" s="32">
        <v>0</v>
      </c>
      <c r="E176" s="32"/>
      <c r="F176" s="20">
        <v>0</v>
      </c>
      <c r="G176" s="32">
        <v>0</v>
      </c>
      <c r="H176" s="32"/>
      <c r="I176" s="34">
        <f>SUM(C176,F176)</f>
        <v>0</v>
      </c>
      <c r="J176" s="31"/>
      <c r="K176" s="31">
        <v>1</v>
      </c>
      <c r="L176" s="32">
        <f t="shared" si="320"/>
        <v>0.33333333333333331</v>
      </c>
      <c r="M176" s="32"/>
      <c r="N176" s="33">
        <v>2</v>
      </c>
      <c r="O176" s="32">
        <f t="shared" si="321"/>
        <v>0.66666666666666663</v>
      </c>
      <c r="P176" s="32"/>
      <c r="Q176" s="34">
        <f t="shared" si="313"/>
        <v>3</v>
      </c>
      <c r="R176" s="29"/>
      <c r="S176" s="31">
        <f>C176+K176</f>
        <v>1</v>
      </c>
      <c r="T176" s="32">
        <f t="shared" si="314"/>
        <v>0.33333333333333331</v>
      </c>
      <c r="U176" s="32"/>
      <c r="V176" s="33">
        <f>F176+N176</f>
        <v>2</v>
      </c>
      <c r="W176" s="32">
        <f t="shared" si="315"/>
        <v>0.66666666666666663</v>
      </c>
      <c r="X176" s="32"/>
      <c r="Y176" s="34">
        <f t="shared" si="316"/>
        <v>3</v>
      </c>
      <c r="Z176"/>
      <c r="AA176"/>
      <c r="AB176"/>
      <c r="AC176"/>
    </row>
    <row r="177" spans="1:29" s="1" customFormat="1" ht="11.25" customHeight="1" x14ac:dyDescent="0.25">
      <c r="A177" s="31"/>
      <c r="B177" s="30" t="s">
        <v>153</v>
      </c>
      <c r="C177" s="19">
        <v>0</v>
      </c>
      <c r="D177" s="32">
        <f>C177/I177</f>
        <v>0</v>
      </c>
      <c r="E177" s="32"/>
      <c r="F177" s="20">
        <v>1</v>
      </c>
      <c r="G177" s="32">
        <f>F177/I177</f>
        <v>1</v>
      </c>
      <c r="H177" s="32"/>
      <c r="I177" s="34">
        <f>SUM(C177,F177)</f>
        <v>1</v>
      </c>
      <c r="J177" s="31"/>
      <c r="K177" s="31">
        <v>0</v>
      </c>
      <c r="L177" s="32">
        <v>0</v>
      </c>
      <c r="M177" s="32"/>
      <c r="N177" s="33">
        <v>0</v>
      </c>
      <c r="O177" s="32">
        <v>0</v>
      </c>
      <c r="P177" s="32"/>
      <c r="Q177" s="34">
        <f t="shared" si="313"/>
        <v>0</v>
      </c>
      <c r="R177" s="29"/>
      <c r="S177" s="31">
        <f>C176+K177</f>
        <v>0</v>
      </c>
      <c r="T177" s="32">
        <f t="shared" si="314"/>
        <v>0</v>
      </c>
      <c r="U177" s="32"/>
      <c r="V177" s="33">
        <f>F177+N177</f>
        <v>1</v>
      </c>
      <c r="W177" s="32">
        <f t="shared" si="315"/>
        <v>1</v>
      </c>
      <c r="X177" s="32"/>
      <c r="Y177" s="34">
        <f t="shared" si="316"/>
        <v>1</v>
      </c>
      <c r="Z177"/>
      <c r="AA177"/>
      <c r="AB177"/>
      <c r="AC177"/>
    </row>
    <row r="178" spans="1:29" s="1" customFormat="1" ht="11.25" customHeight="1" x14ac:dyDescent="0.25">
      <c r="A178" s="31"/>
      <c r="B178" s="29" t="s">
        <v>66</v>
      </c>
      <c r="C178" s="31">
        <v>3</v>
      </c>
      <c r="D178" s="32">
        <f>C178/I178</f>
        <v>1</v>
      </c>
      <c r="E178" s="32"/>
      <c r="F178" s="33">
        <v>0</v>
      </c>
      <c r="G178" s="32">
        <f>F178/I178</f>
        <v>0</v>
      </c>
      <c r="H178" s="32"/>
      <c r="I178" s="34">
        <f>SUM(C178,F178)</f>
        <v>3</v>
      </c>
      <c r="J178" s="31"/>
      <c r="K178" s="31">
        <v>12</v>
      </c>
      <c r="L178" s="32">
        <f t="shared" si="320"/>
        <v>0.75</v>
      </c>
      <c r="M178" s="32"/>
      <c r="N178" s="33">
        <v>4</v>
      </c>
      <c r="O178" s="32">
        <f t="shared" ref="O178" si="336">N178/Q178</f>
        <v>0.25</v>
      </c>
      <c r="P178" s="32"/>
      <c r="Q178" s="34">
        <f t="shared" ref="Q178" si="337">SUM(K178,N178)</f>
        <v>16</v>
      </c>
      <c r="R178" s="29"/>
      <c r="S178" s="31">
        <f>C178+K178</f>
        <v>15</v>
      </c>
      <c r="T178" s="32">
        <f t="shared" ref="T178" si="338">S178/Y178</f>
        <v>0.78947368421052633</v>
      </c>
      <c r="U178" s="32"/>
      <c r="V178" s="33">
        <f>F178+N178</f>
        <v>4</v>
      </c>
      <c r="W178" s="32">
        <f t="shared" ref="W178" si="339">V178/Y178</f>
        <v>0.21052631578947367</v>
      </c>
      <c r="X178" s="32"/>
      <c r="Y178" s="34">
        <f t="shared" ref="Y178" si="340">SUM(S178,V178)</f>
        <v>19</v>
      </c>
      <c r="Z178"/>
      <c r="AA178"/>
      <c r="AB178"/>
      <c r="AC178"/>
    </row>
    <row r="179" spans="1:29" s="1" customFormat="1" ht="10" customHeight="1" x14ac:dyDescent="0.25">
      <c r="A179" s="31"/>
      <c r="B179" s="29"/>
      <c r="C179" s="31"/>
      <c r="D179" s="32"/>
      <c r="E179" s="32"/>
      <c r="F179" s="33"/>
      <c r="G179" s="32"/>
      <c r="H179" s="32"/>
      <c r="I179" s="34"/>
      <c r="J179" s="31"/>
      <c r="K179" s="31"/>
      <c r="L179" s="32"/>
      <c r="M179" s="32"/>
      <c r="N179" s="33"/>
      <c r="O179" s="32"/>
      <c r="P179" s="32"/>
      <c r="Q179" s="34"/>
      <c r="R179" s="29"/>
      <c r="S179" s="31"/>
      <c r="T179" s="32"/>
      <c r="U179" s="32"/>
      <c r="V179" s="33"/>
      <c r="W179" s="32"/>
      <c r="X179" s="32"/>
      <c r="Y179" s="34"/>
      <c r="Z179"/>
      <c r="AA179"/>
      <c r="AB179"/>
      <c r="AC179"/>
    </row>
    <row r="180" spans="1:29" s="2" customFormat="1" ht="11.25" customHeight="1" x14ac:dyDescent="0.25">
      <c r="A180" s="15"/>
      <c r="B180" s="4" t="s">
        <v>234</v>
      </c>
      <c r="C180" s="7">
        <f>SUM(C131:C179)</f>
        <v>81</v>
      </c>
      <c r="D180" s="32">
        <f t="shared" si="207"/>
        <v>0.44505494505494503</v>
      </c>
      <c r="E180" s="32"/>
      <c r="F180" s="7">
        <f>SUM(F131:F179)</f>
        <v>101</v>
      </c>
      <c r="G180" s="32">
        <f t="shared" si="208"/>
        <v>0.55494505494505497</v>
      </c>
      <c r="H180" s="32"/>
      <c r="I180" s="9">
        <f>SUM(C180,F180)</f>
        <v>182</v>
      </c>
      <c r="J180" s="31"/>
      <c r="K180" s="7">
        <f>SUM(K131:K179)</f>
        <v>254</v>
      </c>
      <c r="L180" s="32">
        <f t="shared" ref="L180" si="341">K180/Q180</f>
        <v>0.49416342412451364</v>
      </c>
      <c r="M180" s="32"/>
      <c r="N180" s="7">
        <f>SUM(N131:N179)</f>
        <v>260</v>
      </c>
      <c r="O180" s="32">
        <f t="shared" ref="O180" si="342">N180/Q180</f>
        <v>0.50583657587548636</v>
      </c>
      <c r="P180" s="32"/>
      <c r="Q180" s="9">
        <f>SUM(K180,N180)</f>
        <v>514</v>
      </c>
      <c r="R180" s="29"/>
      <c r="S180" s="15">
        <f t="shared" si="211"/>
        <v>335</v>
      </c>
      <c r="T180" s="32">
        <f t="shared" ref="T180" si="343">S180/Y180</f>
        <v>0.48132183908045978</v>
      </c>
      <c r="U180" s="32"/>
      <c r="V180" s="7">
        <f t="shared" si="213"/>
        <v>361</v>
      </c>
      <c r="W180" s="32">
        <f t="shared" ref="W180" si="344">V180/Y180</f>
        <v>0.51867816091954022</v>
      </c>
      <c r="X180" s="32"/>
      <c r="Y180" s="9">
        <f>SUM(S180,V180)</f>
        <v>696</v>
      </c>
      <c r="Z180"/>
      <c r="AA180"/>
      <c r="AB180"/>
      <c r="AC180"/>
    </row>
    <row r="181" spans="1:29" s="1" customFormat="1" ht="10" customHeight="1" x14ac:dyDescent="0.25">
      <c r="A181" s="36"/>
      <c r="B181" s="29"/>
      <c r="C181" s="31"/>
      <c r="D181" s="32"/>
      <c r="E181" s="32"/>
      <c r="F181" s="33"/>
      <c r="G181" s="32"/>
      <c r="H181" s="32"/>
      <c r="I181" s="34"/>
      <c r="J181" s="31"/>
      <c r="K181" s="31"/>
      <c r="L181" s="32"/>
      <c r="M181" s="32"/>
      <c r="N181" s="33"/>
      <c r="O181" s="32"/>
      <c r="P181" s="32"/>
      <c r="Q181" s="34"/>
      <c r="R181" s="29"/>
      <c r="S181" s="31"/>
      <c r="T181" s="32"/>
      <c r="U181" s="32"/>
      <c r="V181" s="33"/>
      <c r="W181" s="32"/>
      <c r="X181" s="32"/>
      <c r="Y181" s="34"/>
      <c r="Z181"/>
      <c r="AA181"/>
      <c r="AB181"/>
      <c r="AC181"/>
    </row>
    <row r="182" spans="1:29" s="1" customFormat="1" ht="11.25" customHeight="1" x14ac:dyDescent="0.25">
      <c r="A182" s="15" t="s">
        <v>8</v>
      </c>
      <c r="B182" s="29"/>
      <c r="C182" s="31"/>
      <c r="D182" s="32"/>
      <c r="E182" s="32"/>
      <c r="F182" s="33"/>
      <c r="G182" s="32"/>
      <c r="H182" s="32"/>
      <c r="I182" s="34"/>
      <c r="J182" s="31"/>
      <c r="K182" s="31"/>
      <c r="L182" s="32"/>
      <c r="M182" s="32"/>
      <c r="N182" s="33"/>
      <c r="O182" s="32"/>
      <c r="P182" s="32"/>
      <c r="Q182" s="34"/>
      <c r="R182" s="29"/>
      <c r="S182" s="31"/>
      <c r="T182" s="32"/>
      <c r="U182" s="32"/>
      <c r="V182" s="33"/>
      <c r="W182" s="32"/>
      <c r="X182" s="32"/>
      <c r="Y182" s="34"/>
      <c r="Z182"/>
      <c r="AA182"/>
      <c r="AB182"/>
      <c r="AC182"/>
    </row>
    <row r="183" spans="1:29" s="1" customFormat="1" ht="11.25" customHeight="1" x14ac:dyDescent="0.25">
      <c r="A183" s="15"/>
      <c r="B183" s="29" t="s">
        <v>75</v>
      </c>
      <c r="C183" s="31"/>
      <c r="D183" s="32"/>
      <c r="E183" s="32"/>
      <c r="F183" s="33"/>
      <c r="G183" s="32"/>
      <c r="H183" s="32"/>
      <c r="I183" s="34"/>
      <c r="J183" s="31"/>
      <c r="K183" s="31"/>
      <c r="L183" s="32"/>
      <c r="M183" s="32"/>
      <c r="N183" s="33"/>
      <c r="O183" s="32"/>
      <c r="P183" s="32"/>
      <c r="Q183" s="34"/>
      <c r="R183" s="29"/>
      <c r="S183" s="31"/>
      <c r="T183" s="32"/>
      <c r="U183" s="32"/>
      <c r="V183" s="33"/>
      <c r="W183" s="32"/>
      <c r="X183" s="32"/>
      <c r="Y183" s="34"/>
      <c r="Z183"/>
      <c r="AA183"/>
      <c r="AB183"/>
      <c r="AC183"/>
    </row>
    <row r="184" spans="1:29" s="1" customFormat="1" ht="11.25" customHeight="1" x14ac:dyDescent="0.25">
      <c r="A184" s="31"/>
      <c r="B184" s="30" t="s">
        <v>76</v>
      </c>
      <c r="C184" s="31"/>
      <c r="D184" s="32"/>
      <c r="E184" s="32"/>
      <c r="F184" s="33"/>
      <c r="G184" s="32"/>
      <c r="H184" s="32"/>
      <c r="I184" s="34"/>
      <c r="J184" s="31"/>
      <c r="K184" s="31"/>
      <c r="L184" s="32"/>
      <c r="M184" s="32"/>
      <c r="N184" s="33"/>
      <c r="O184" s="32"/>
      <c r="P184" s="32"/>
      <c r="Q184" s="34"/>
      <c r="R184" s="29"/>
      <c r="S184" s="31"/>
      <c r="T184" s="32"/>
      <c r="U184" s="32"/>
      <c r="V184" s="33"/>
      <c r="W184" s="32"/>
      <c r="X184" s="32"/>
      <c r="Y184" s="34"/>
      <c r="Z184"/>
      <c r="AA184"/>
      <c r="AB184"/>
      <c r="AC184"/>
    </row>
    <row r="185" spans="1:29" s="1" customFormat="1" ht="11.25" customHeight="1" x14ac:dyDescent="0.25">
      <c r="A185" s="31"/>
      <c r="B185" s="30" t="s">
        <v>77</v>
      </c>
      <c r="C185" s="31">
        <v>10</v>
      </c>
      <c r="D185" s="32">
        <f t="shared" si="207"/>
        <v>1</v>
      </c>
      <c r="E185" s="32"/>
      <c r="F185" s="33">
        <v>0</v>
      </c>
      <c r="G185" s="32">
        <f t="shared" si="208"/>
        <v>0</v>
      </c>
      <c r="H185" s="32"/>
      <c r="I185" s="34">
        <f t="shared" ref="I185:I195" si="345">SUM(C185,F185)</f>
        <v>10</v>
      </c>
      <c r="J185" s="31"/>
      <c r="K185" s="31"/>
      <c r="L185" s="32"/>
      <c r="M185" s="32"/>
      <c r="N185" s="33"/>
      <c r="O185" s="32"/>
      <c r="P185" s="32"/>
      <c r="Q185" s="34">
        <f t="shared" ref="Q185:Q195" si="346">SUM(K185,N185)</f>
        <v>0</v>
      </c>
      <c r="R185" s="29"/>
      <c r="S185" s="31">
        <f t="shared" ref="S185:S233" si="347">C185+K185</f>
        <v>10</v>
      </c>
      <c r="T185" s="32">
        <f t="shared" ref="T185:T195" si="348">S185/Y185</f>
        <v>1</v>
      </c>
      <c r="U185" s="32"/>
      <c r="V185" s="33">
        <f t="shared" ref="V185:V233" si="349">F185+N185</f>
        <v>0</v>
      </c>
      <c r="W185" s="32">
        <f t="shared" ref="W185:W195" si="350">V185/Y185</f>
        <v>0</v>
      </c>
      <c r="X185" s="32"/>
      <c r="Y185" s="34">
        <f t="shared" ref="Y185:Y195" si="351">SUM(S185,V185)</f>
        <v>10</v>
      </c>
      <c r="Z185"/>
      <c r="AA185"/>
      <c r="AB185"/>
      <c r="AC185"/>
    </row>
    <row r="186" spans="1:29" s="1" customFormat="1" ht="11.25" customHeight="1" x14ac:dyDescent="0.25">
      <c r="A186" s="31"/>
      <c r="B186" s="30" t="s">
        <v>78</v>
      </c>
      <c r="C186" s="31">
        <v>1</v>
      </c>
      <c r="D186" s="32">
        <f t="shared" ref="D186" si="352">C186/I186</f>
        <v>1</v>
      </c>
      <c r="E186" s="32"/>
      <c r="F186" s="33">
        <v>0</v>
      </c>
      <c r="G186" s="32">
        <f t="shared" ref="G186" si="353">F186/I186</f>
        <v>0</v>
      </c>
      <c r="H186" s="32"/>
      <c r="I186" s="34">
        <f t="shared" ref="I186" si="354">SUM(C186,F186)</f>
        <v>1</v>
      </c>
      <c r="J186" s="31"/>
      <c r="K186" s="31"/>
      <c r="L186" s="32"/>
      <c r="M186" s="32"/>
      <c r="N186" s="33"/>
      <c r="O186" s="32"/>
      <c r="P186" s="32"/>
      <c r="Q186" s="34">
        <f t="shared" ref="Q186" si="355">SUM(K186,N186)</f>
        <v>0</v>
      </c>
      <c r="R186" s="29"/>
      <c r="S186" s="31">
        <f t="shared" ref="S186" si="356">C186+K186</f>
        <v>1</v>
      </c>
      <c r="T186" s="32">
        <f t="shared" ref="T186" si="357">S186/Y186</f>
        <v>1</v>
      </c>
      <c r="U186" s="32"/>
      <c r="V186" s="33">
        <f t="shared" ref="V186" si="358">F186+N186</f>
        <v>0</v>
      </c>
      <c r="W186" s="32">
        <f t="shared" ref="W186" si="359">V186/Y186</f>
        <v>0</v>
      </c>
      <c r="X186" s="32"/>
      <c r="Y186" s="34">
        <f t="shared" ref="Y186" si="360">SUM(S186,V186)</f>
        <v>1</v>
      </c>
      <c r="Z186"/>
      <c r="AA186"/>
      <c r="AB186"/>
      <c r="AC186"/>
    </row>
    <row r="187" spans="1:29" s="1" customFormat="1" ht="11.25" customHeight="1" x14ac:dyDescent="0.25">
      <c r="A187" s="31"/>
      <c r="B187" s="30" t="s">
        <v>79</v>
      </c>
      <c r="C187" s="31">
        <v>3</v>
      </c>
      <c r="D187" s="32">
        <f t="shared" si="207"/>
        <v>1</v>
      </c>
      <c r="E187" s="32"/>
      <c r="F187" s="33">
        <v>0</v>
      </c>
      <c r="G187" s="32">
        <f t="shared" si="208"/>
        <v>0</v>
      </c>
      <c r="H187" s="32"/>
      <c r="I187" s="34">
        <f t="shared" si="345"/>
        <v>3</v>
      </c>
      <c r="J187" s="31"/>
      <c r="K187" s="31"/>
      <c r="L187" s="32"/>
      <c r="M187" s="32"/>
      <c r="N187" s="33"/>
      <c r="O187" s="32"/>
      <c r="P187" s="32"/>
      <c r="Q187" s="34">
        <f t="shared" si="346"/>
        <v>0</v>
      </c>
      <c r="R187" s="29"/>
      <c r="S187" s="31">
        <f t="shared" si="347"/>
        <v>3</v>
      </c>
      <c r="T187" s="32">
        <f t="shared" si="348"/>
        <v>1</v>
      </c>
      <c r="U187" s="32"/>
      <c r="V187" s="33">
        <f t="shared" si="349"/>
        <v>0</v>
      </c>
      <c r="W187" s="32">
        <f t="shared" si="350"/>
        <v>0</v>
      </c>
      <c r="X187" s="32"/>
      <c r="Y187" s="34">
        <f t="shared" si="351"/>
        <v>3</v>
      </c>
      <c r="Z187"/>
      <c r="AA187"/>
      <c r="AB187"/>
      <c r="AC187"/>
    </row>
    <row r="188" spans="1:29" s="1" customFormat="1" ht="11.25" customHeight="1" x14ac:dyDescent="0.25">
      <c r="A188" s="31"/>
      <c r="B188" s="30" t="s">
        <v>80</v>
      </c>
      <c r="C188" s="31">
        <v>5</v>
      </c>
      <c r="D188" s="32">
        <f t="shared" si="207"/>
        <v>1</v>
      </c>
      <c r="E188" s="32"/>
      <c r="F188" s="33">
        <v>0</v>
      </c>
      <c r="G188" s="32">
        <f t="shared" si="208"/>
        <v>0</v>
      </c>
      <c r="H188" s="32"/>
      <c r="I188" s="34">
        <f t="shared" si="345"/>
        <v>5</v>
      </c>
      <c r="J188" s="31"/>
      <c r="K188" s="31"/>
      <c r="L188" s="32"/>
      <c r="M188" s="32"/>
      <c r="N188" s="33"/>
      <c r="O188" s="32"/>
      <c r="P188" s="32"/>
      <c r="Q188" s="34">
        <f t="shared" si="346"/>
        <v>0</v>
      </c>
      <c r="R188" s="29"/>
      <c r="S188" s="31">
        <f t="shared" si="347"/>
        <v>5</v>
      </c>
      <c r="T188" s="32">
        <f t="shared" si="348"/>
        <v>1</v>
      </c>
      <c r="U188" s="32"/>
      <c r="V188" s="33">
        <f t="shared" si="349"/>
        <v>0</v>
      </c>
      <c r="W188" s="32">
        <f t="shared" si="350"/>
        <v>0</v>
      </c>
      <c r="X188" s="32"/>
      <c r="Y188" s="34">
        <f t="shared" si="351"/>
        <v>5</v>
      </c>
      <c r="Z188"/>
      <c r="AA188"/>
      <c r="AB188"/>
      <c r="AC188"/>
    </row>
    <row r="189" spans="1:29" s="1" customFormat="1" ht="11.25" customHeight="1" x14ac:dyDescent="0.25">
      <c r="A189" s="31"/>
      <c r="B189" s="30" t="s">
        <v>81</v>
      </c>
      <c r="C189" s="31">
        <v>8</v>
      </c>
      <c r="D189" s="32">
        <f t="shared" si="207"/>
        <v>1</v>
      </c>
      <c r="E189" s="32"/>
      <c r="F189" s="33">
        <v>0</v>
      </c>
      <c r="G189" s="32">
        <f t="shared" si="208"/>
        <v>0</v>
      </c>
      <c r="H189" s="32"/>
      <c r="I189" s="34">
        <f t="shared" si="345"/>
        <v>8</v>
      </c>
      <c r="J189" s="31"/>
      <c r="K189" s="31"/>
      <c r="L189" s="32"/>
      <c r="M189" s="32"/>
      <c r="N189" s="33"/>
      <c r="O189" s="32"/>
      <c r="P189" s="32"/>
      <c r="Q189" s="34">
        <f t="shared" si="346"/>
        <v>0</v>
      </c>
      <c r="R189" s="29"/>
      <c r="S189" s="31">
        <f t="shared" si="347"/>
        <v>8</v>
      </c>
      <c r="T189" s="32">
        <f t="shared" si="348"/>
        <v>1</v>
      </c>
      <c r="U189" s="32"/>
      <c r="V189" s="33">
        <f t="shared" si="349"/>
        <v>0</v>
      </c>
      <c r="W189" s="32">
        <f t="shared" si="350"/>
        <v>0</v>
      </c>
      <c r="X189" s="32"/>
      <c r="Y189" s="34">
        <f t="shared" si="351"/>
        <v>8</v>
      </c>
      <c r="Z189"/>
      <c r="AA189"/>
      <c r="AB189"/>
      <c r="AC189"/>
    </row>
    <row r="190" spans="1:29" s="1" customFormat="1" ht="11.25" customHeight="1" x14ac:dyDescent="0.25">
      <c r="A190" s="31"/>
      <c r="B190" s="30" t="s">
        <v>82</v>
      </c>
      <c r="C190" s="31">
        <v>8</v>
      </c>
      <c r="D190" s="32">
        <f t="shared" si="207"/>
        <v>0.88888888888888884</v>
      </c>
      <c r="E190" s="32"/>
      <c r="F190" s="33">
        <v>1</v>
      </c>
      <c r="G190" s="32">
        <f t="shared" si="208"/>
        <v>0.1111111111111111</v>
      </c>
      <c r="H190" s="32"/>
      <c r="I190" s="34">
        <f t="shared" si="345"/>
        <v>9</v>
      </c>
      <c r="J190" s="31"/>
      <c r="K190" s="31"/>
      <c r="L190" s="32"/>
      <c r="M190" s="32"/>
      <c r="N190" s="33"/>
      <c r="O190" s="32"/>
      <c r="P190" s="32"/>
      <c r="Q190" s="34">
        <f t="shared" si="346"/>
        <v>0</v>
      </c>
      <c r="R190" s="29"/>
      <c r="S190" s="31">
        <f t="shared" si="347"/>
        <v>8</v>
      </c>
      <c r="T190" s="32">
        <f t="shared" si="348"/>
        <v>0.88888888888888884</v>
      </c>
      <c r="U190" s="32"/>
      <c r="V190" s="33">
        <f t="shared" si="349"/>
        <v>1</v>
      </c>
      <c r="W190" s="32">
        <f t="shared" si="350"/>
        <v>0.1111111111111111</v>
      </c>
      <c r="X190" s="32"/>
      <c r="Y190" s="34">
        <f t="shared" si="351"/>
        <v>9</v>
      </c>
      <c r="Z190"/>
      <c r="AA190"/>
      <c r="AB190"/>
      <c r="AC190"/>
    </row>
    <row r="191" spans="1:29" s="1" customFormat="1" ht="11.25" customHeight="1" x14ac:dyDescent="0.25">
      <c r="A191" s="31"/>
      <c r="B191" s="30" t="s">
        <v>83</v>
      </c>
      <c r="C191" s="31">
        <v>2</v>
      </c>
      <c r="D191" s="32">
        <f t="shared" si="207"/>
        <v>1</v>
      </c>
      <c r="E191" s="32"/>
      <c r="F191" s="33">
        <v>0</v>
      </c>
      <c r="G191" s="32">
        <f t="shared" si="208"/>
        <v>0</v>
      </c>
      <c r="H191" s="32"/>
      <c r="I191" s="34">
        <f t="shared" si="345"/>
        <v>2</v>
      </c>
      <c r="J191" s="31"/>
      <c r="K191" s="31"/>
      <c r="L191" s="32"/>
      <c r="M191" s="32"/>
      <c r="N191" s="33"/>
      <c r="O191" s="32"/>
      <c r="P191" s="32"/>
      <c r="Q191" s="34">
        <f t="shared" si="346"/>
        <v>0</v>
      </c>
      <c r="R191" s="29"/>
      <c r="S191" s="31">
        <f t="shared" si="347"/>
        <v>2</v>
      </c>
      <c r="T191" s="32">
        <f t="shared" si="348"/>
        <v>1</v>
      </c>
      <c r="U191" s="32"/>
      <c r="V191" s="33">
        <f t="shared" si="349"/>
        <v>0</v>
      </c>
      <c r="W191" s="32">
        <f t="shared" si="350"/>
        <v>0</v>
      </c>
      <c r="X191" s="32"/>
      <c r="Y191" s="34">
        <f t="shared" si="351"/>
        <v>2</v>
      </c>
      <c r="Z191"/>
      <c r="AA191"/>
      <c r="AB191"/>
      <c r="AC191"/>
    </row>
    <row r="192" spans="1:29" s="1" customFormat="1" ht="11.25" customHeight="1" x14ac:dyDescent="0.25">
      <c r="A192" s="31"/>
      <c r="B192" s="30" t="s">
        <v>168</v>
      </c>
      <c r="C192" s="31">
        <v>2</v>
      </c>
      <c r="D192" s="32">
        <f t="shared" si="207"/>
        <v>1</v>
      </c>
      <c r="E192" s="32"/>
      <c r="F192" s="33">
        <v>0</v>
      </c>
      <c r="G192" s="32">
        <f t="shared" si="208"/>
        <v>0</v>
      </c>
      <c r="H192" s="32"/>
      <c r="I192" s="34">
        <f t="shared" si="345"/>
        <v>2</v>
      </c>
      <c r="J192" s="31"/>
      <c r="K192" s="31"/>
      <c r="L192" s="32"/>
      <c r="M192" s="32"/>
      <c r="N192" s="33"/>
      <c r="O192" s="32"/>
      <c r="P192" s="32"/>
      <c r="Q192" s="34">
        <f t="shared" si="346"/>
        <v>0</v>
      </c>
      <c r="R192" s="29"/>
      <c r="S192" s="31">
        <f t="shared" si="347"/>
        <v>2</v>
      </c>
      <c r="T192" s="32">
        <f t="shared" si="348"/>
        <v>1</v>
      </c>
      <c r="U192" s="32"/>
      <c r="V192" s="33">
        <f t="shared" si="349"/>
        <v>0</v>
      </c>
      <c r="W192" s="32">
        <f t="shared" si="350"/>
        <v>0</v>
      </c>
      <c r="X192" s="32"/>
      <c r="Y192" s="34">
        <f t="shared" si="351"/>
        <v>2</v>
      </c>
      <c r="Z192"/>
      <c r="AA192"/>
      <c r="AB192"/>
      <c r="AC192"/>
    </row>
    <row r="193" spans="1:29" s="1" customFormat="1" ht="11.25" customHeight="1" x14ac:dyDescent="0.25">
      <c r="A193" s="31"/>
      <c r="B193" s="30" t="s">
        <v>241</v>
      </c>
      <c r="C193" s="31">
        <v>3</v>
      </c>
      <c r="D193" s="32">
        <f t="shared" ref="D193" si="361">C193/I193</f>
        <v>1</v>
      </c>
      <c r="E193" s="32"/>
      <c r="F193" s="33">
        <v>0</v>
      </c>
      <c r="G193" s="32">
        <f t="shared" ref="G193" si="362">F193/I193</f>
        <v>0</v>
      </c>
      <c r="H193" s="32"/>
      <c r="I193" s="34">
        <f t="shared" ref="I193" si="363">SUM(C193,F193)</f>
        <v>3</v>
      </c>
      <c r="J193" s="31"/>
      <c r="K193" s="31"/>
      <c r="L193" s="32"/>
      <c r="M193" s="32"/>
      <c r="N193" s="33"/>
      <c r="O193" s="32"/>
      <c r="P193" s="32"/>
      <c r="Q193" s="34">
        <f t="shared" ref="Q193" si="364">SUM(K193,N193)</f>
        <v>0</v>
      </c>
      <c r="R193" s="29"/>
      <c r="S193" s="31">
        <f t="shared" ref="S193" si="365">C193+K193</f>
        <v>3</v>
      </c>
      <c r="T193" s="32">
        <f t="shared" ref="T193" si="366">S193/Y193</f>
        <v>1</v>
      </c>
      <c r="U193" s="32"/>
      <c r="V193" s="33">
        <f t="shared" ref="V193" si="367">F193+N193</f>
        <v>0</v>
      </c>
      <c r="W193" s="32">
        <f t="shared" ref="W193" si="368">V193/Y193</f>
        <v>0</v>
      </c>
      <c r="X193" s="32"/>
      <c r="Y193" s="34">
        <f t="shared" ref="Y193" si="369">SUM(S193,V193)</f>
        <v>3</v>
      </c>
      <c r="Z193"/>
      <c r="AA193"/>
      <c r="AB193"/>
      <c r="AC193"/>
    </row>
    <row r="194" spans="1:29" s="1" customFormat="1" ht="11.25" customHeight="1" x14ac:dyDescent="0.25">
      <c r="A194" s="31"/>
      <c r="B194" s="30" t="s">
        <v>84</v>
      </c>
      <c r="C194" s="31">
        <v>8</v>
      </c>
      <c r="D194" s="32">
        <f t="shared" si="207"/>
        <v>0.66666666666666663</v>
      </c>
      <c r="E194" s="32"/>
      <c r="F194" s="33">
        <v>4</v>
      </c>
      <c r="G194" s="32">
        <f t="shared" si="208"/>
        <v>0.33333333333333331</v>
      </c>
      <c r="H194" s="32"/>
      <c r="I194" s="34">
        <f t="shared" si="345"/>
        <v>12</v>
      </c>
      <c r="J194" s="31"/>
      <c r="K194" s="31"/>
      <c r="L194" s="32"/>
      <c r="M194" s="32"/>
      <c r="N194" s="33"/>
      <c r="O194" s="32"/>
      <c r="P194" s="32"/>
      <c r="Q194" s="34">
        <f t="shared" si="346"/>
        <v>0</v>
      </c>
      <c r="R194" s="29"/>
      <c r="S194" s="31">
        <f t="shared" si="347"/>
        <v>8</v>
      </c>
      <c r="T194" s="32">
        <f t="shared" si="348"/>
        <v>0.66666666666666663</v>
      </c>
      <c r="U194" s="32"/>
      <c r="V194" s="33">
        <f t="shared" si="349"/>
        <v>4</v>
      </c>
      <c r="W194" s="32">
        <f t="shared" si="350"/>
        <v>0.33333333333333331</v>
      </c>
      <c r="X194" s="32"/>
      <c r="Y194" s="34">
        <f t="shared" si="351"/>
        <v>12</v>
      </c>
      <c r="Z194"/>
      <c r="AA194"/>
      <c r="AB194"/>
      <c r="AC194"/>
    </row>
    <row r="195" spans="1:29" s="1" customFormat="1" ht="11.25" customHeight="1" x14ac:dyDescent="0.25">
      <c r="A195" s="31"/>
      <c r="B195" s="30" t="s">
        <v>85</v>
      </c>
      <c r="C195" s="31">
        <v>1</v>
      </c>
      <c r="D195" s="32">
        <f t="shared" ref="D195" si="370">C195/I195</f>
        <v>1</v>
      </c>
      <c r="E195" s="32"/>
      <c r="F195" s="33">
        <v>0</v>
      </c>
      <c r="G195" s="32">
        <f t="shared" ref="G195" si="371">F195/I195</f>
        <v>0</v>
      </c>
      <c r="H195" s="32"/>
      <c r="I195" s="34">
        <f t="shared" si="345"/>
        <v>1</v>
      </c>
      <c r="J195" s="31"/>
      <c r="K195" s="31"/>
      <c r="L195" s="32"/>
      <c r="M195" s="32"/>
      <c r="N195" s="33"/>
      <c r="O195" s="32"/>
      <c r="P195" s="32"/>
      <c r="Q195" s="34">
        <f t="shared" si="346"/>
        <v>0</v>
      </c>
      <c r="R195" s="29"/>
      <c r="S195" s="31">
        <f t="shared" ref="S195" si="372">C195+K195</f>
        <v>1</v>
      </c>
      <c r="T195" s="32">
        <f t="shared" si="348"/>
        <v>1</v>
      </c>
      <c r="U195" s="32"/>
      <c r="V195" s="33">
        <f t="shared" ref="V195" si="373">F195+N195</f>
        <v>0</v>
      </c>
      <c r="W195" s="32">
        <f t="shared" si="350"/>
        <v>0</v>
      </c>
      <c r="X195" s="32"/>
      <c r="Y195" s="34">
        <f t="shared" si="351"/>
        <v>1</v>
      </c>
      <c r="Z195"/>
      <c r="AA195"/>
      <c r="AB195"/>
      <c r="AC195"/>
    </row>
    <row r="196" spans="1:29" s="1" customFormat="1" ht="11.25" customHeight="1" x14ac:dyDescent="0.25">
      <c r="A196" s="31"/>
      <c r="B196" s="30" t="s">
        <v>86</v>
      </c>
      <c r="C196" s="31"/>
      <c r="D196" s="32"/>
      <c r="E196" s="32"/>
      <c r="F196" s="33"/>
      <c r="G196" s="32"/>
      <c r="H196" s="32"/>
      <c r="I196" s="34"/>
      <c r="J196" s="31"/>
      <c r="K196" s="31"/>
      <c r="L196" s="32"/>
      <c r="M196" s="32"/>
      <c r="N196" s="33"/>
      <c r="O196" s="32"/>
      <c r="P196" s="32"/>
      <c r="Q196" s="34"/>
      <c r="R196" s="29"/>
      <c r="S196" s="31"/>
      <c r="T196" s="32"/>
      <c r="U196" s="32"/>
      <c r="V196" s="33"/>
      <c r="W196" s="32"/>
      <c r="X196" s="32"/>
      <c r="Y196" s="34"/>
      <c r="Z196"/>
      <c r="AA196"/>
      <c r="AB196"/>
      <c r="AC196"/>
    </row>
    <row r="197" spans="1:29" s="1" customFormat="1" ht="11.25" customHeight="1" x14ac:dyDescent="0.25">
      <c r="A197" s="31"/>
      <c r="B197" s="30" t="s">
        <v>77</v>
      </c>
      <c r="C197" s="31">
        <v>6</v>
      </c>
      <c r="D197" s="32">
        <f t="shared" ref="D197:D233" si="374">C197/I197</f>
        <v>0.66666666666666663</v>
      </c>
      <c r="E197" s="32"/>
      <c r="F197" s="33">
        <v>3</v>
      </c>
      <c r="G197" s="32">
        <f t="shared" ref="G197:G233" si="375">F197/I197</f>
        <v>0.33333333333333331</v>
      </c>
      <c r="H197" s="32"/>
      <c r="I197" s="34">
        <f t="shared" ref="I197:I206" si="376">SUM(C197,F197)</f>
        <v>9</v>
      </c>
      <c r="J197" s="31"/>
      <c r="K197" s="31"/>
      <c r="L197" s="32"/>
      <c r="M197" s="32"/>
      <c r="N197" s="33"/>
      <c r="O197" s="32"/>
      <c r="P197" s="32"/>
      <c r="Q197" s="34">
        <f t="shared" ref="Q197:Q206" si="377">SUM(K197,N197)</f>
        <v>0</v>
      </c>
      <c r="R197" s="29"/>
      <c r="S197" s="31">
        <f t="shared" si="347"/>
        <v>6</v>
      </c>
      <c r="T197" s="32">
        <f t="shared" ref="T197:T206" si="378">S197/Y197</f>
        <v>0.66666666666666663</v>
      </c>
      <c r="U197" s="32"/>
      <c r="V197" s="33">
        <f t="shared" si="349"/>
        <v>3</v>
      </c>
      <c r="W197" s="32">
        <f t="shared" ref="W197:W206" si="379">V197/Y197</f>
        <v>0.33333333333333331</v>
      </c>
      <c r="X197" s="32"/>
      <c r="Y197" s="34">
        <f t="shared" ref="Y197:Y206" si="380">SUM(S197,V197)</f>
        <v>9</v>
      </c>
      <c r="Z197"/>
      <c r="AA197"/>
      <c r="AB197"/>
      <c r="AC197"/>
    </row>
    <row r="198" spans="1:29" s="1" customFormat="1" ht="11.25" customHeight="1" x14ac:dyDescent="0.25">
      <c r="A198" s="31"/>
      <c r="B198" s="30" t="s">
        <v>79</v>
      </c>
      <c r="C198" s="31">
        <v>3</v>
      </c>
      <c r="D198" s="32">
        <f t="shared" si="374"/>
        <v>1</v>
      </c>
      <c r="E198" s="32"/>
      <c r="F198" s="33">
        <v>0</v>
      </c>
      <c r="G198" s="32">
        <f t="shared" si="375"/>
        <v>0</v>
      </c>
      <c r="H198" s="32"/>
      <c r="I198" s="34">
        <f t="shared" si="376"/>
        <v>3</v>
      </c>
      <c r="J198" s="31"/>
      <c r="K198" s="31"/>
      <c r="L198" s="32"/>
      <c r="M198" s="32"/>
      <c r="N198" s="33"/>
      <c r="O198" s="32"/>
      <c r="P198" s="32"/>
      <c r="Q198" s="34">
        <f t="shared" si="377"/>
        <v>0</v>
      </c>
      <c r="R198" s="29"/>
      <c r="S198" s="31">
        <f t="shared" si="347"/>
        <v>3</v>
      </c>
      <c r="T198" s="32">
        <f t="shared" si="378"/>
        <v>1</v>
      </c>
      <c r="U198" s="32"/>
      <c r="V198" s="33">
        <f t="shared" si="349"/>
        <v>0</v>
      </c>
      <c r="W198" s="32">
        <f t="shared" si="379"/>
        <v>0</v>
      </c>
      <c r="X198" s="32"/>
      <c r="Y198" s="34">
        <f t="shared" si="380"/>
        <v>3</v>
      </c>
      <c r="Z198"/>
      <c r="AA198"/>
      <c r="AB198"/>
      <c r="AC198"/>
    </row>
    <row r="199" spans="1:29" s="1" customFormat="1" ht="11.25" customHeight="1" x14ac:dyDescent="0.25">
      <c r="A199" s="31"/>
      <c r="B199" s="30" t="s">
        <v>80</v>
      </c>
      <c r="C199" s="31">
        <v>2</v>
      </c>
      <c r="D199" s="32">
        <f t="shared" si="374"/>
        <v>0.66666666666666663</v>
      </c>
      <c r="E199" s="32"/>
      <c r="F199" s="33">
        <v>1</v>
      </c>
      <c r="G199" s="32">
        <f t="shared" si="375"/>
        <v>0.33333333333333331</v>
      </c>
      <c r="H199" s="32"/>
      <c r="I199" s="34">
        <f t="shared" si="376"/>
        <v>3</v>
      </c>
      <c r="J199" s="31"/>
      <c r="K199" s="31"/>
      <c r="L199" s="32"/>
      <c r="M199" s="32"/>
      <c r="N199" s="33"/>
      <c r="O199" s="32"/>
      <c r="P199" s="32"/>
      <c r="Q199" s="34">
        <f t="shared" si="377"/>
        <v>0</v>
      </c>
      <c r="R199" s="29"/>
      <c r="S199" s="31">
        <f t="shared" si="347"/>
        <v>2</v>
      </c>
      <c r="T199" s="32">
        <f t="shared" si="378"/>
        <v>0.66666666666666663</v>
      </c>
      <c r="U199" s="32"/>
      <c r="V199" s="33">
        <f t="shared" si="349"/>
        <v>1</v>
      </c>
      <c r="W199" s="32">
        <f t="shared" si="379"/>
        <v>0.33333333333333331</v>
      </c>
      <c r="X199" s="32"/>
      <c r="Y199" s="34">
        <f t="shared" si="380"/>
        <v>3</v>
      </c>
      <c r="Z199"/>
      <c r="AA199"/>
      <c r="AB199"/>
      <c r="AC199"/>
    </row>
    <row r="200" spans="1:29" s="1" customFormat="1" ht="11.25" customHeight="1" x14ac:dyDescent="0.25">
      <c r="A200" s="31"/>
      <c r="B200" s="30" t="s">
        <v>81</v>
      </c>
      <c r="C200" s="31">
        <v>6</v>
      </c>
      <c r="D200" s="32">
        <f t="shared" si="374"/>
        <v>0.75</v>
      </c>
      <c r="E200" s="32"/>
      <c r="F200" s="33">
        <v>2</v>
      </c>
      <c r="G200" s="32">
        <f t="shared" si="375"/>
        <v>0.25</v>
      </c>
      <c r="H200" s="32"/>
      <c r="I200" s="34">
        <f t="shared" si="376"/>
        <v>8</v>
      </c>
      <c r="J200" s="31"/>
      <c r="K200" s="31"/>
      <c r="L200" s="32"/>
      <c r="M200" s="32"/>
      <c r="N200" s="33"/>
      <c r="O200" s="32"/>
      <c r="P200" s="32"/>
      <c r="Q200" s="34">
        <f t="shared" si="377"/>
        <v>0</v>
      </c>
      <c r="R200" s="29"/>
      <c r="S200" s="31">
        <f t="shared" si="347"/>
        <v>6</v>
      </c>
      <c r="T200" s="32">
        <f t="shared" si="378"/>
        <v>0.75</v>
      </c>
      <c r="U200" s="32"/>
      <c r="V200" s="33">
        <f t="shared" si="349"/>
        <v>2</v>
      </c>
      <c r="W200" s="32">
        <f t="shared" si="379"/>
        <v>0.25</v>
      </c>
      <c r="X200" s="32"/>
      <c r="Y200" s="34">
        <f t="shared" si="380"/>
        <v>8</v>
      </c>
      <c r="Z200"/>
      <c r="AA200"/>
      <c r="AB200"/>
      <c r="AC200"/>
    </row>
    <row r="201" spans="1:29" s="1" customFormat="1" ht="11.25" customHeight="1" x14ac:dyDescent="0.25">
      <c r="A201" s="31"/>
      <c r="B201" s="30" t="s">
        <v>155</v>
      </c>
      <c r="C201" s="31">
        <v>1</v>
      </c>
      <c r="D201" s="32">
        <f t="shared" si="374"/>
        <v>1</v>
      </c>
      <c r="E201" s="32"/>
      <c r="F201" s="33">
        <v>0</v>
      </c>
      <c r="G201" s="32">
        <f t="shared" si="375"/>
        <v>0</v>
      </c>
      <c r="H201" s="32"/>
      <c r="I201" s="34">
        <f t="shared" si="376"/>
        <v>1</v>
      </c>
      <c r="J201" s="31"/>
      <c r="K201" s="31"/>
      <c r="L201" s="32"/>
      <c r="M201" s="32"/>
      <c r="N201" s="33"/>
      <c r="O201" s="32"/>
      <c r="P201" s="32"/>
      <c r="Q201" s="34">
        <f t="shared" si="377"/>
        <v>0</v>
      </c>
      <c r="R201" s="29"/>
      <c r="S201" s="31">
        <f t="shared" si="347"/>
        <v>1</v>
      </c>
      <c r="T201" s="32">
        <f t="shared" si="378"/>
        <v>1</v>
      </c>
      <c r="U201" s="32"/>
      <c r="V201" s="33">
        <f t="shared" si="349"/>
        <v>0</v>
      </c>
      <c r="W201" s="32">
        <f t="shared" si="379"/>
        <v>0</v>
      </c>
      <c r="X201" s="32"/>
      <c r="Y201" s="34">
        <f t="shared" si="380"/>
        <v>1</v>
      </c>
      <c r="Z201"/>
      <c r="AA201"/>
      <c r="AB201"/>
      <c r="AC201"/>
    </row>
    <row r="202" spans="1:29" s="1" customFormat="1" ht="11.25" customHeight="1" x14ac:dyDescent="0.25">
      <c r="A202" s="31"/>
      <c r="B202" s="30" t="s">
        <v>82</v>
      </c>
      <c r="C202" s="31">
        <v>8</v>
      </c>
      <c r="D202" s="32">
        <f t="shared" si="374"/>
        <v>0.5</v>
      </c>
      <c r="E202" s="32"/>
      <c r="F202" s="33">
        <v>8</v>
      </c>
      <c r="G202" s="32">
        <f t="shared" si="375"/>
        <v>0.5</v>
      </c>
      <c r="H202" s="32"/>
      <c r="I202" s="34">
        <f t="shared" si="376"/>
        <v>16</v>
      </c>
      <c r="J202" s="31"/>
      <c r="K202" s="31"/>
      <c r="L202" s="32"/>
      <c r="M202" s="32"/>
      <c r="N202" s="33"/>
      <c r="O202" s="32"/>
      <c r="P202" s="32"/>
      <c r="Q202" s="34">
        <f t="shared" si="377"/>
        <v>0</v>
      </c>
      <c r="R202" s="29"/>
      <c r="S202" s="31">
        <f t="shared" si="347"/>
        <v>8</v>
      </c>
      <c r="T202" s="32">
        <f t="shared" si="378"/>
        <v>0.5</v>
      </c>
      <c r="U202" s="32"/>
      <c r="V202" s="33">
        <f t="shared" si="349"/>
        <v>8</v>
      </c>
      <c r="W202" s="32">
        <f t="shared" si="379"/>
        <v>0.5</v>
      </c>
      <c r="X202" s="32"/>
      <c r="Y202" s="34">
        <f t="shared" si="380"/>
        <v>16</v>
      </c>
      <c r="Z202"/>
      <c r="AA202"/>
      <c r="AB202"/>
      <c r="AC202"/>
    </row>
    <row r="203" spans="1:29" s="1" customFormat="1" ht="11.25" customHeight="1" x14ac:dyDescent="0.25">
      <c r="A203" s="31"/>
      <c r="B203" s="30" t="s">
        <v>168</v>
      </c>
      <c r="C203" s="31">
        <v>0</v>
      </c>
      <c r="D203" s="32">
        <f t="shared" si="374"/>
        <v>0</v>
      </c>
      <c r="E203" s="32"/>
      <c r="F203" s="33">
        <v>1</v>
      </c>
      <c r="G203" s="32">
        <f t="shared" si="375"/>
        <v>1</v>
      </c>
      <c r="H203" s="32"/>
      <c r="I203" s="34">
        <f t="shared" si="376"/>
        <v>1</v>
      </c>
      <c r="J203" s="31"/>
      <c r="K203" s="31"/>
      <c r="L203" s="32"/>
      <c r="M203" s="32"/>
      <c r="N203" s="33"/>
      <c r="O203" s="32"/>
      <c r="P203" s="32"/>
      <c r="Q203" s="34">
        <f t="shared" si="377"/>
        <v>0</v>
      </c>
      <c r="R203" s="29"/>
      <c r="S203" s="31">
        <f t="shared" si="347"/>
        <v>0</v>
      </c>
      <c r="T203" s="32">
        <f t="shared" si="378"/>
        <v>0</v>
      </c>
      <c r="U203" s="32"/>
      <c r="V203" s="33">
        <f t="shared" si="349"/>
        <v>1</v>
      </c>
      <c r="W203" s="32">
        <f t="shared" si="379"/>
        <v>1</v>
      </c>
      <c r="X203" s="32"/>
      <c r="Y203" s="34">
        <f t="shared" si="380"/>
        <v>1</v>
      </c>
      <c r="Z203"/>
      <c r="AA203"/>
      <c r="AB203"/>
      <c r="AC203"/>
    </row>
    <row r="204" spans="1:29" s="1" customFormat="1" ht="11.25" customHeight="1" x14ac:dyDescent="0.25">
      <c r="A204" s="31"/>
      <c r="B204" s="30" t="s">
        <v>241</v>
      </c>
      <c r="C204" s="31">
        <v>1</v>
      </c>
      <c r="D204" s="32">
        <f t="shared" si="374"/>
        <v>0.5</v>
      </c>
      <c r="E204" s="32"/>
      <c r="F204" s="33">
        <v>1</v>
      </c>
      <c r="G204" s="32">
        <f t="shared" si="375"/>
        <v>0.5</v>
      </c>
      <c r="H204" s="32"/>
      <c r="I204" s="34">
        <f t="shared" si="376"/>
        <v>2</v>
      </c>
      <c r="J204" s="31"/>
      <c r="K204" s="31"/>
      <c r="L204" s="32"/>
      <c r="M204" s="32"/>
      <c r="N204" s="33"/>
      <c r="O204" s="32"/>
      <c r="P204" s="32"/>
      <c r="Q204" s="34">
        <f t="shared" si="377"/>
        <v>0</v>
      </c>
      <c r="R204" s="29"/>
      <c r="S204" s="31">
        <f t="shared" si="347"/>
        <v>1</v>
      </c>
      <c r="T204" s="32">
        <f t="shared" si="378"/>
        <v>0.5</v>
      </c>
      <c r="U204" s="32"/>
      <c r="V204" s="33">
        <f t="shared" si="349"/>
        <v>1</v>
      </c>
      <c r="W204" s="32">
        <f t="shared" si="379"/>
        <v>0.5</v>
      </c>
      <c r="X204" s="32"/>
      <c r="Y204" s="34">
        <f t="shared" si="380"/>
        <v>2</v>
      </c>
      <c r="Z204"/>
      <c r="AA204"/>
      <c r="AB204"/>
      <c r="AC204"/>
    </row>
    <row r="205" spans="1:29" s="1" customFormat="1" ht="11.25" customHeight="1" x14ac:dyDescent="0.25">
      <c r="A205" s="31"/>
      <c r="B205" s="30" t="s">
        <v>84</v>
      </c>
      <c r="C205" s="31">
        <v>7</v>
      </c>
      <c r="D205" s="32">
        <f t="shared" si="374"/>
        <v>0.3888888888888889</v>
      </c>
      <c r="E205" s="32"/>
      <c r="F205" s="33">
        <v>11</v>
      </c>
      <c r="G205" s="32">
        <f t="shared" si="375"/>
        <v>0.61111111111111116</v>
      </c>
      <c r="H205" s="32"/>
      <c r="I205" s="34">
        <f t="shared" si="376"/>
        <v>18</v>
      </c>
      <c r="J205" s="31"/>
      <c r="K205" s="31"/>
      <c r="L205" s="32"/>
      <c r="M205" s="32"/>
      <c r="N205" s="33"/>
      <c r="O205" s="32"/>
      <c r="P205" s="32"/>
      <c r="Q205" s="34">
        <f t="shared" si="377"/>
        <v>0</v>
      </c>
      <c r="R205" s="29"/>
      <c r="S205" s="31">
        <f t="shared" si="347"/>
        <v>7</v>
      </c>
      <c r="T205" s="32">
        <f t="shared" si="378"/>
        <v>0.3888888888888889</v>
      </c>
      <c r="U205" s="32"/>
      <c r="V205" s="33">
        <f t="shared" si="349"/>
        <v>11</v>
      </c>
      <c r="W205" s="32">
        <f t="shared" si="379"/>
        <v>0.61111111111111116</v>
      </c>
      <c r="X205" s="32"/>
      <c r="Y205" s="34">
        <f t="shared" si="380"/>
        <v>18</v>
      </c>
      <c r="Z205"/>
      <c r="AA205"/>
      <c r="AB205"/>
      <c r="AC205"/>
    </row>
    <row r="206" spans="1:29" s="1" customFormat="1" ht="11.25" customHeight="1" x14ac:dyDescent="0.25">
      <c r="A206" s="31"/>
      <c r="B206" s="30" t="s">
        <v>87</v>
      </c>
      <c r="C206" s="31">
        <v>9</v>
      </c>
      <c r="D206" s="32">
        <f t="shared" si="374"/>
        <v>0.6</v>
      </c>
      <c r="E206" s="32"/>
      <c r="F206" s="33">
        <v>6</v>
      </c>
      <c r="G206" s="32">
        <f t="shared" si="375"/>
        <v>0.4</v>
      </c>
      <c r="H206" s="32"/>
      <c r="I206" s="34">
        <f t="shared" si="376"/>
        <v>15</v>
      </c>
      <c r="J206" s="31"/>
      <c r="K206" s="31"/>
      <c r="L206" s="32"/>
      <c r="M206" s="32"/>
      <c r="N206" s="33"/>
      <c r="O206" s="32"/>
      <c r="P206" s="32"/>
      <c r="Q206" s="34">
        <f t="shared" si="377"/>
        <v>0</v>
      </c>
      <c r="R206" s="29"/>
      <c r="S206" s="31">
        <f t="shared" si="347"/>
        <v>9</v>
      </c>
      <c r="T206" s="32">
        <f t="shared" si="378"/>
        <v>0.6</v>
      </c>
      <c r="U206" s="32"/>
      <c r="V206" s="33">
        <f t="shared" si="349"/>
        <v>6</v>
      </c>
      <c r="W206" s="32">
        <f t="shared" si="379"/>
        <v>0.4</v>
      </c>
      <c r="X206" s="32"/>
      <c r="Y206" s="34">
        <f t="shared" si="380"/>
        <v>15</v>
      </c>
      <c r="Z206"/>
      <c r="AA206"/>
      <c r="AB206"/>
      <c r="AC206"/>
    </row>
    <row r="207" spans="1:29" s="1" customFormat="1" ht="11.25" customHeight="1" x14ac:dyDescent="0.25">
      <c r="A207" s="31"/>
      <c r="B207" s="30" t="s">
        <v>88</v>
      </c>
      <c r="C207" s="31"/>
      <c r="D207" s="31"/>
      <c r="E207" s="31"/>
      <c r="F207" s="31"/>
      <c r="G207" s="32"/>
      <c r="H207" s="32"/>
      <c r="I207" s="34"/>
      <c r="J207" s="31"/>
      <c r="K207" s="31"/>
      <c r="L207" s="32"/>
      <c r="M207" s="32"/>
      <c r="N207" s="33"/>
      <c r="O207" s="32"/>
      <c r="P207" s="32"/>
      <c r="Q207" s="34"/>
      <c r="R207" s="29"/>
      <c r="S207" s="31"/>
      <c r="T207" s="32"/>
      <c r="U207" s="32"/>
      <c r="V207" s="33"/>
      <c r="W207" s="32"/>
      <c r="X207" s="32"/>
      <c r="Y207" s="34"/>
      <c r="Z207"/>
      <c r="AA207"/>
      <c r="AB207"/>
      <c r="AC207"/>
    </row>
    <row r="208" spans="1:29" s="1" customFormat="1" ht="11.25" customHeight="1" x14ac:dyDescent="0.25">
      <c r="A208" s="31"/>
      <c r="B208" s="30" t="s">
        <v>89</v>
      </c>
      <c r="C208" s="31">
        <v>9</v>
      </c>
      <c r="D208" s="32">
        <f t="shared" ref="D208:D209" si="381">C208/I208</f>
        <v>0.6428571428571429</v>
      </c>
      <c r="E208" s="32"/>
      <c r="F208" s="33">
        <v>5</v>
      </c>
      <c r="G208" s="32">
        <f t="shared" ref="G208:G209" si="382">F208/I208</f>
        <v>0.35714285714285715</v>
      </c>
      <c r="H208" s="32"/>
      <c r="I208" s="34">
        <f t="shared" ref="I208:I209" si="383">SUM(C208,F208)</f>
        <v>14</v>
      </c>
      <c r="J208" s="31"/>
      <c r="K208" s="31"/>
      <c r="L208" s="32"/>
      <c r="M208" s="32"/>
      <c r="N208" s="33"/>
      <c r="O208" s="32"/>
      <c r="P208" s="32"/>
      <c r="Q208" s="34">
        <f t="shared" ref="Q208:Q209" si="384">SUM(K208,N208)</f>
        <v>0</v>
      </c>
      <c r="R208" s="29"/>
      <c r="S208" s="31">
        <f t="shared" si="347"/>
        <v>9</v>
      </c>
      <c r="T208" s="32">
        <f t="shared" ref="T208:T209" si="385">S208/Y208</f>
        <v>0.6428571428571429</v>
      </c>
      <c r="U208" s="32"/>
      <c r="V208" s="33">
        <f t="shared" si="349"/>
        <v>5</v>
      </c>
      <c r="W208" s="32">
        <f t="shared" ref="W208:W209" si="386">V208/Y208</f>
        <v>0.35714285714285715</v>
      </c>
      <c r="X208" s="32"/>
      <c r="Y208" s="34">
        <f t="shared" ref="Y208:Y209" si="387">SUM(S208,V208)</f>
        <v>14</v>
      </c>
      <c r="Z208"/>
      <c r="AA208"/>
      <c r="AB208"/>
      <c r="AC208"/>
    </row>
    <row r="209" spans="1:29" s="1" customFormat="1" ht="11.25" customHeight="1" x14ac:dyDescent="0.25">
      <c r="A209" s="31"/>
      <c r="B209" s="30" t="s">
        <v>221</v>
      </c>
      <c r="C209" s="31">
        <v>0</v>
      </c>
      <c r="D209" s="32">
        <f t="shared" si="381"/>
        <v>0</v>
      </c>
      <c r="E209" s="32"/>
      <c r="F209" s="33">
        <v>1</v>
      </c>
      <c r="G209" s="32">
        <f t="shared" si="382"/>
        <v>1</v>
      </c>
      <c r="H209" s="32"/>
      <c r="I209" s="34">
        <f t="shared" si="383"/>
        <v>1</v>
      </c>
      <c r="J209" s="31"/>
      <c r="K209" s="31"/>
      <c r="L209" s="32"/>
      <c r="M209" s="32"/>
      <c r="N209" s="33"/>
      <c r="O209" s="32"/>
      <c r="P209" s="32"/>
      <c r="Q209" s="34">
        <f t="shared" si="384"/>
        <v>0</v>
      </c>
      <c r="R209" s="29"/>
      <c r="S209" s="31">
        <f t="shared" ref="S209" si="388">C209+K209</f>
        <v>0</v>
      </c>
      <c r="T209" s="32">
        <f t="shared" si="385"/>
        <v>0</v>
      </c>
      <c r="U209" s="32"/>
      <c r="V209" s="33">
        <f t="shared" ref="V209" si="389">F209+N209</f>
        <v>1</v>
      </c>
      <c r="W209" s="32">
        <f t="shared" si="386"/>
        <v>1</v>
      </c>
      <c r="X209" s="32"/>
      <c r="Y209" s="34">
        <f t="shared" si="387"/>
        <v>1</v>
      </c>
      <c r="Z209"/>
      <c r="AA209"/>
      <c r="AB209"/>
      <c r="AC209"/>
    </row>
    <row r="210" spans="1:29" s="1" customFormat="1" ht="11.25" customHeight="1" x14ac:dyDescent="0.25">
      <c r="A210" s="31"/>
      <c r="B210" s="30" t="s">
        <v>77</v>
      </c>
      <c r="C210" s="31">
        <v>5</v>
      </c>
      <c r="D210" s="32">
        <f t="shared" si="374"/>
        <v>0.38461538461538464</v>
      </c>
      <c r="E210" s="32"/>
      <c r="F210" s="33">
        <v>8</v>
      </c>
      <c r="G210" s="32">
        <f t="shared" si="375"/>
        <v>0.61538461538461542</v>
      </c>
      <c r="H210" s="32"/>
      <c r="I210" s="34">
        <f t="shared" ref="I210:I220" si="390">SUM(C210,F210)</f>
        <v>13</v>
      </c>
      <c r="J210" s="31"/>
      <c r="K210" s="31"/>
      <c r="L210" s="32"/>
      <c r="M210" s="32"/>
      <c r="N210" s="33"/>
      <c r="O210" s="32"/>
      <c r="P210" s="32"/>
      <c r="Q210" s="34">
        <f t="shared" ref="Q210:Q213" si="391">SUM(K210,N210)</f>
        <v>0</v>
      </c>
      <c r="R210" s="29"/>
      <c r="S210" s="31">
        <f t="shared" si="347"/>
        <v>5</v>
      </c>
      <c r="T210" s="32">
        <f t="shared" ref="T210:T213" si="392">S210/Y210</f>
        <v>0.38461538461538464</v>
      </c>
      <c r="U210" s="32"/>
      <c r="V210" s="33">
        <f t="shared" si="349"/>
        <v>8</v>
      </c>
      <c r="W210" s="32">
        <f t="shared" ref="W210:W213" si="393">V210/Y210</f>
        <v>0.61538461538461542</v>
      </c>
      <c r="X210" s="32"/>
      <c r="Y210" s="34">
        <f t="shared" ref="Y210:Y213" si="394">SUM(S210,V210)</f>
        <v>13</v>
      </c>
      <c r="Z210"/>
      <c r="AA210"/>
      <c r="AB210"/>
      <c r="AC210"/>
    </row>
    <row r="211" spans="1:29" s="1" customFormat="1" ht="11.25" customHeight="1" x14ac:dyDescent="0.25">
      <c r="A211" s="31"/>
      <c r="B211" s="30" t="s">
        <v>78</v>
      </c>
      <c r="C211" s="31">
        <v>3</v>
      </c>
      <c r="D211" s="32">
        <f t="shared" si="374"/>
        <v>0.75</v>
      </c>
      <c r="E211" s="32"/>
      <c r="F211" s="33">
        <v>1</v>
      </c>
      <c r="G211" s="32">
        <f t="shared" si="375"/>
        <v>0.25</v>
      </c>
      <c r="H211" s="32"/>
      <c r="I211" s="34">
        <f t="shared" si="390"/>
        <v>4</v>
      </c>
      <c r="J211" s="31"/>
      <c r="K211" s="31"/>
      <c r="L211" s="32"/>
      <c r="M211" s="32"/>
      <c r="N211" s="33"/>
      <c r="O211" s="32"/>
      <c r="P211" s="32"/>
      <c r="Q211" s="34">
        <f t="shared" si="391"/>
        <v>0</v>
      </c>
      <c r="R211" s="29"/>
      <c r="S211" s="31">
        <f t="shared" si="347"/>
        <v>3</v>
      </c>
      <c r="T211" s="32">
        <f t="shared" si="392"/>
        <v>0.75</v>
      </c>
      <c r="U211" s="32"/>
      <c r="V211" s="33">
        <f t="shared" si="349"/>
        <v>1</v>
      </c>
      <c r="W211" s="32">
        <f t="shared" si="393"/>
        <v>0.25</v>
      </c>
      <c r="X211" s="32"/>
      <c r="Y211" s="34">
        <f t="shared" si="394"/>
        <v>4</v>
      </c>
      <c r="Z211"/>
      <c r="AA211"/>
      <c r="AB211"/>
      <c r="AC211"/>
    </row>
    <row r="212" spans="1:29" s="1" customFormat="1" ht="11.25" customHeight="1" x14ac:dyDescent="0.25">
      <c r="A212" s="31"/>
      <c r="B212" s="30" t="s">
        <v>90</v>
      </c>
      <c r="C212" s="31">
        <v>1</v>
      </c>
      <c r="D212" s="32">
        <f t="shared" si="374"/>
        <v>0.5</v>
      </c>
      <c r="E212" s="32"/>
      <c r="F212" s="33">
        <v>1</v>
      </c>
      <c r="G212" s="32">
        <f t="shared" si="375"/>
        <v>0.5</v>
      </c>
      <c r="H212" s="32"/>
      <c r="I212" s="34">
        <f t="shared" si="390"/>
        <v>2</v>
      </c>
      <c r="J212" s="31"/>
      <c r="K212" s="31"/>
      <c r="L212" s="32"/>
      <c r="M212" s="32"/>
      <c r="N212" s="33"/>
      <c r="O212" s="32"/>
      <c r="P212" s="32"/>
      <c r="Q212" s="34">
        <f t="shared" si="391"/>
        <v>0</v>
      </c>
      <c r="R212" s="29"/>
      <c r="S212" s="31">
        <f t="shared" si="347"/>
        <v>1</v>
      </c>
      <c r="T212" s="32">
        <f t="shared" si="392"/>
        <v>0.5</v>
      </c>
      <c r="U212" s="32"/>
      <c r="V212" s="33">
        <f t="shared" si="349"/>
        <v>1</v>
      </c>
      <c r="W212" s="32">
        <f t="shared" si="393"/>
        <v>0.5</v>
      </c>
      <c r="X212" s="32"/>
      <c r="Y212" s="34">
        <f t="shared" si="394"/>
        <v>2</v>
      </c>
      <c r="Z212"/>
      <c r="AA212"/>
      <c r="AB212"/>
      <c r="AC212"/>
    </row>
    <row r="213" spans="1:29" s="1" customFormat="1" ht="11.25" customHeight="1" x14ac:dyDescent="0.25">
      <c r="A213" s="31"/>
      <c r="B213" s="30" t="s">
        <v>80</v>
      </c>
      <c r="C213" s="31">
        <v>1</v>
      </c>
      <c r="D213" s="32">
        <f t="shared" si="374"/>
        <v>1</v>
      </c>
      <c r="E213" s="32"/>
      <c r="F213" s="33">
        <v>0</v>
      </c>
      <c r="G213" s="32">
        <f t="shared" si="375"/>
        <v>0</v>
      </c>
      <c r="H213" s="32"/>
      <c r="I213" s="34">
        <f t="shared" si="390"/>
        <v>1</v>
      </c>
      <c r="J213" s="31"/>
      <c r="K213" s="31"/>
      <c r="L213" s="32"/>
      <c r="M213" s="32"/>
      <c r="N213" s="33"/>
      <c r="O213" s="32"/>
      <c r="P213" s="32"/>
      <c r="Q213" s="34">
        <f t="shared" si="391"/>
        <v>0</v>
      </c>
      <c r="R213" s="29"/>
      <c r="S213" s="31">
        <f t="shared" si="347"/>
        <v>1</v>
      </c>
      <c r="T213" s="32">
        <f t="shared" si="392"/>
        <v>1</v>
      </c>
      <c r="U213" s="32"/>
      <c r="V213" s="33">
        <f t="shared" si="349"/>
        <v>0</v>
      </c>
      <c r="W213" s="32">
        <f t="shared" si="393"/>
        <v>0</v>
      </c>
      <c r="X213" s="32"/>
      <c r="Y213" s="34">
        <f t="shared" si="394"/>
        <v>1</v>
      </c>
      <c r="Z213"/>
      <c r="AA213"/>
      <c r="AB213"/>
      <c r="AC213"/>
    </row>
    <row r="214" spans="1:29" s="1" customFormat="1" ht="11.25" customHeight="1" x14ac:dyDescent="0.25">
      <c r="A214" s="31"/>
      <c r="B214" s="30" t="s">
        <v>81</v>
      </c>
      <c r="C214" s="31">
        <v>2</v>
      </c>
      <c r="D214" s="32">
        <f>C214/I214</f>
        <v>0.66666666666666663</v>
      </c>
      <c r="E214" s="32"/>
      <c r="F214" s="33">
        <v>1</v>
      </c>
      <c r="G214" s="32">
        <f>F214/I214</f>
        <v>0.33333333333333331</v>
      </c>
      <c r="H214" s="32"/>
      <c r="I214" s="34">
        <f>SUM(C214,F214)</f>
        <v>3</v>
      </c>
      <c r="J214" s="31"/>
      <c r="K214" s="31"/>
      <c r="L214" s="32"/>
      <c r="M214" s="32"/>
      <c r="N214" s="33"/>
      <c r="O214" s="32"/>
      <c r="P214" s="32"/>
      <c r="Q214" s="34">
        <f>SUM(K214,N214)</f>
        <v>0</v>
      </c>
      <c r="R214" s="29"/>
      <c r="S214" s="31">
        <f t="shared" si="347"/>
        <v>2</v>
      </c>
      <c r="T214" s="32">
        <f>S214/Y214</f>
        <v>0.66666666666666663</v>
      </c>
      <c r="U214" s="32"/>
      <c r="V214" s="33">
        <f t="shared" si="349"/>
        <v>1</v>
      </c>
      <c r="W214" s="32">
        <f>V214/Y214</f>
        <v>0.33333333333333331</v>
      </c>
      <c r="X214" s="32"/>
      <c r="Y214" s="34">
        <f>SUM(S214,V214)</f>
        <v>3</v>
      </c>
      <c r="Z214"/>
      <c r="AA214"/>
      <c r="AB214"/>
      <c r="AC214"/>
    </row>
    <row r="215" spans="1:29" s="1" customFormat="1" ht="11.25" customHeight="1" x14ac:dyDescent="0.25">
      <c r="A215" s="31"/>
      <c r="B215" s="30" t="s">
        <v>82</v>
      </c>
      <c r="C215" s="31">
        <v>5</v>
      </c>
      <c r="D215" s="32">
        <f t="shared" si="374"/>
        <v>0.27777777777777779</v>
      </c>
      <c r="E215" s="32"/>
      <c r="F215" s="33">
        <v>13</v>
      </c>
      <c r="G215" s="32">
        <f t="shared" si="375"/>
        <v>0.72222222222222221</v>
      </c>
      <c r="H215" s="32"/>
      <c r="I215" s="34">
        <f t="shared" si="390"/>
        <v>18</v>
      </c>
      <c r="J215" s="31"/>
      <c r="K215" s="31"/>
      <c r="L215" s="32"/>
      <c r="M215" s="32"/>
      <c r="N215" s="33"/>
      <c r="O215" s="32"/>
      <c r="P215" s="32"/>
      <c r="Q215" s="34">
        <f t="shared" ref="Q215:Q220" si="395">SUM(K215,N215)</f>
        <v>0</v>
      </c>
      <c r="R215" s="29"/>
      <c r="S215" s="31">
        <f t="shared" si="347"/>
        <v>5</v>
      </c>
      <c r="T215" s="32">
        <f t="shared" ref="T215:T220" si="396">S215/Y215</f>
        <v>0.27777777777777779</v>
      </c>
      <c r="U215" s="32"/>
      <c r="V215" s="33">
        <f t="shared" si="349"/>
        <v>13</v>
      </c>
      <c r="W215" s="32">
        <f t="shared" ref="W215:W220" si="397">V215/Y215</f>
        <v>0.72222222222222221</v>
      </c>
      <c r="X215" s="32"/>
      <c r="Y215" s="34">
        <f t="shared" ref="Y215:Y220" si="398">SUM(S215,V215)</f>
        <v>18</v>
      </c>
      <c r="Z215"/>
      <c r="AA215"/>
      <c r="AB215"/>
      <c r="AC215"/>
    </row>
    <row r="216" spans="1:29" s="1" customFormat="1" ht="11.25" customHeight="1" x14ac:dyDescent="0.25">
      <c r="A216" s="31"/>
      <c r="B216" s="30" t="s">
        <v>83</v>
      </c>
      <c r="C216" s="31">
        <v>2</v>
      </c>
      <c r="D216" s="32">
        <f t="shared" si="374"/>
        <v>0.66666666666666663</v>
      </c>
      <c r="E216" s="32"/>
      <c r="F216" s="33">
        <v>1</v>
      </c>
      <c r="G216" s="32">
        <f t="shared" si="375"/>
        <v>0.33333333333333331</v>
      </c>
      <c r="H216" s="32"/>
      <c r="I216" s="34">
        <f t="shared" si="390"/>
        <v>3</v>
      </c>
      <c r="J216" s="31"/>
      <c r="K216" s="31"/>
      <c r="L216" s="32"/>
      <c r="M216" s="32"/>
      <c r="N216" s="33"/>
      <c r="O216" s="32"/>
      <c r="P216" s="32"/>
      <c r="Q216" s="34">
        <f t="shared" si="395"/>
        <v>0</v>
      </c>
      <c r="R216" s="29"/>
      <c r="S216" s="31">
        <f t="shared" si="347"/>
        <v>2</v>
      </c>
      <c r="T216" s="32">
        <f t="shared" si="396"/>
        <v>0.66666666666666663</v>
      </c>
      <c r="U216" s="32"/>
      <c r="V216" s="33">
        <f t="shared" si="349"/>
        <v>1</v>
      </c>
      <c r="W216" s="32">
        <f t="shared" si="397"/>
        <v>0.33333333333333331</v>
      </c>
      <c r="X216" s="32"/>
      <c r="Y216" s="34">
        <f t="shared" si="398"/>
        <v>3</v>
      </c>
      <c r="Z216"/>
      <c r="AA216"/>
      <c r="AB216"/>
      <c r="AC216"/>
    </row>
    <row r="217" spans="1:29" s="1" customFormat="1" ht="11.25" customHeight="1" x14ac:dyDescent="0.25">
      <c r="A217" s="31"/>
      <c r="B217" s="30" t="s">
        <v>168</v>
      </c>
      <c r="C217" s="31">
        <v>2</v>
      </c>
      <c r="D217" s="32">
        <f t="shared" si="374"/>
        <v>0.33333333333333331</v>
      </c>
      <c r="E217" s="32"/>
      <c r="F217" s="33">
        <v>4</v>
      </c>
      <c r="G217" s="32">
        <f t="shared" si="375"/>
        <v>0.66666666666666663</v>
      </c>
      <c r="H217" s="32"/>
      <c r="I217" s="34">
        <f t="shared" si="390"/>
        <v>6</v>
      </c>
      <c r="J217" s="31"/>
      <c r="K217" s="31"/>
      <c r="L217" s="32"/>
      <c r="M217" s="32"/>
      <c r="N217" s="33"/>
      <c r="O217" s="32"/>
      <c r="P217" s="32"/>
      <c r="Q217" s="34">
        <f t="shared" si="395"/>
        <v>0</v>
      </c>
      <c r="R217" s="29"/>
      <c r="S217" s="31">
        <f t="shared" si="347"/>
        <v>2</v>
      </c>
      <c r="T217" s="32">
        <f t="shared" si="396"/>
        <v>0.33333333333333331</v>
      </c>
      <c r="U217" s="32"/>
      <c r="V217" s="33">
        <f t="shared" si="349"/>
        <v>4</v>
      </c>
      <c r="W217" s="32">
        <f t="shared" si="397"/>
        <v>0.66666666666666663</v>
      </c>
      <c r="X217" s="32"/>
      <c r="Y217" s="34">
        <f t="shared" si="398"/>
        <v>6</v>
      </c>
      <c r="Z217"/>
      <c r="AA217"/>
      <c r="AB217"/>
      <c r="AC217"/>
    </row>
    <row r="218" spans="1:29" s="1" customFormat="1" ht="11.25" customHeight="1" x14ac:dyDescent="0.25">
      <c r="A218" s="31"/>
      <c r="B218" s="30" t="s">
        <v>241</v>
      </c>
      <c r="C218" s="31">
        <v>1</v>
      </c>
      <c r="D218" s="32">
        <f t="shared" ref="D218" si="399">C218/I218</f>
        <v>1</v>
      </c>
      <c r="E218" s="32"/>
      <c r="F218" s="33">
        <v>0</v>
      </c>
      <c r="G218" s="32">
        <f t="shared" ref="G218" si="400">F218/I218</f>
        <v>0</v>
      </c>
      <c r="H218" s="32"/>
      <c r="I218" s="34">
        <f t="shared" si="390"/>
        <v>1</v>
      </c>
      <c r="J218" s="31"/>
      <c r="K218" s="31"/>
      <c r="L218" s="32"/>
      <c r="M218" s="32"/>
      <c r="N218" s="33"/>
      <c r="O218" s="32"/>
      <c r="P218" s="32"/>
      <c r="Q218" s="34">
        <f t="shared" si="395"/>
        <v>0</v>
      </c>
      <c r="R218" s="29"/>
      <c r="S218" s="31">
        <f t="shared" ref="S218" si="401">C218+K218</f>
        <v>1</v>
      </c>
      <c r="T218" s="32">
        <f t="shared" si="396"/>
        <v>1</v>
      </c>
      <c r="U218" s="32"/>
      <c r="V218" s="33">
        <f t="shared" ref="V218" si="402">F218+N218</f>
        <v>0</v>
      </c>
      <c r="W218" s="32">
        <f t="shared" si="397"/>
        <v>0</v>
      </c>
      <c r="X218" s="32"/>
      <c r="Y218" s="34">
        <f t="shared" si="398"/>
        <v>1</v>
      </c>
      <c r="Z218"/>
      <c r="AA218"/>
      <c r="AB218"/>
      <c r="AC218"/>
    </row>
    <row r="219" spans="1:29" s="1" customFormat="1" ht="11.25" customHeight="1" x14ac:dyDescent="0.25">
      <c r="A219" s="31"/>
      <c r="B219" s="30" t="s">
        <v>84</v>
      </c>
      <c r="C219" s="31">
        <v>7</v>
      </c>
      <c r="D219" s="32">
        <f t="shared" si="374"/>
        <v>0.35</v>
      </c>
      <c r="E219" s="32"/>
      <c r="F219" s="33">
        <v>13</v>
      </c>
      <c r="G219" s="32">
        <f t="shared" si="375"/>
        <v>0.65</v>
      </c>
      <c r="H219" s="32"/>
      <c r="I219" s="34">
        <f t="shared" si="390"/>
        <v>20</v>
      </c>
      <c r="J219" s="31"/>
      <c r="K219" s="31"/>
      <c r="L219" s="32"/>
      <c r="M219" s="32"/>
      <c r="N219" s="33"/>
      <c r="O219" s="32"/>
      <c r="P219" s="32"/>
      <c r="Q219" s="34">
        <f t="shared" si="395"/>
        <v>0</v>
      </c>
      <c r="R219" s="29"/>
      <c r="S219" s="31">
        <f t="shared" si="347"/>
        <v>7</v>
      </c>
      <c r="T219" s="32">
        <f t="shared" si="396"/>
        <v>0.35</v>
      </c>
      <c r="U219" s="32"/>
      <c r="V219" s="33">
        <f t="shared" si="349"/>
        <v>13</v>
      </c>
      <c r="W219" s="32">
        <f t="shared" si="397"/>
        <v>0.65</v>
      </c>
      <c r="X219" s="32"/>
      <c r="Y219" s="34">
        <f t="shared" si="398"/>
        <v>20</v>
      </c>
      <c r="Z219"/>
      <c r="AA219"/>
      <c r="AB219"/>
      <c r="AC219"/>
    </row>
    <row r="220" spans="1:29" s="1" customFormat="1" ht="11.25" customHeight="1" x14ac:dyDescent="0.25">
      <c r="A220" s="31"/>
      <c r="B220" s="29" t="s">
        <v>160</v>
      </c>
      <c r="C220" s="31">
        <v>0</v>
      </c>
      <c r="D220" s="32">
        <f t="shared" si="374"/>
        <v>0</v>
      </c>
      <c r="E220" s="32"/>
      <c r="F220" s="33">
        <v>1</v>
      </c>
      <c r="G220" s="32">
        <f t="shared" si="375"/>
        <v>1</v>
      </c>
      <c r="H220" s="32"/>
      <c r="I220" s="34">
        <f t="shared" si="390"/>
        <v>1</v>
      </c>
      <c r="J220" s="31"/>
      <c r="K220" s="31"/>
      <c r="L220" s="32"/>
      <c r="M220" s="32"/>
      <c r="N220" s="33"/>
      <c r="O220" s="32"/>
      <c r="P220" s="32"/>
      <c r="Q220" s="34">
        <f t="shared" si="395"/>
        <v>0</v>
      </c>
      <c r="R220" s="29"/>
      <c r="S220" s="31">
        <f t="shared" si="347"/>
        <v>0</v>
      </c>
      <c r="T220" s="32">
        <f t="shared" si="396"/>
        <v>0</v>
      </c>
      <c r="U220" s="32"/>
      <c r="V220" s="33">
        <f t="shared" si="349"/>
        <v>1</v>
      </c>
      <c r="W220" s="32">
        <f t="shared" si="397"/>
        <v>1</v>
      </c>
      <c r="X220" s="32"/>
      <c r="Y220" s="34">
        <f t="shared" si="398"/>
        <v>1</v>
      </c>
      <c r="Z220"/>
      <c r="AA220"/>
      <c r="AB220"/>
      <c r="AC220"/>
    </row>
    <row r="221" spans="1:29" s="1" customFormat="1" ht="6.65" customHeight="1" x14ac:dyDescent="0.25">
      <c r="A221" s="31"/>
      <c r="B221" s="29"/>
      <c r="C221" s="31"/>
      <c r="D221" s="32"/>
      <c r="E221" s="32"/>
      <c r="F221" s="33"/>
      <c r="G221" s="32"/>
      <c r="H221" s="32"/>
      <c r="I221" s="34"/>
      <c r="J221" s="31"/>
      <c r="K221" s="31"/>
      <c r="L221" s="32"/>
      <c r="M221" s="32"/>
      <c r="N221" s="33"/>
      <c r="O221" s="32"/>
      <c r="P221" s="32"/>
      <c r="Q221" s="34"/>
      <c r="R221" s="29"/>
      <c r="S221" s="31"/>
      <c r="T221" s="32"/>
      <c r="U221" s="32"/>
      <c r="V221" s="33"/>
      <c r="W221" s="32"/>
      <c r="X221" s="32"/>
      <c r="Y221" s="34"/>
      <c r="Z221"/>
      <c r="AA221"/>
      <c r="AB221"/>
      <c r="AC221"/>
    </row>
    <row r="222" spans="1:29" s="1" customFormat="1" ht="11.25" customHeight="1" x14ac:dyDescent="0.25">
      <c r="A222" s="15" t="s">
        <v>213</v>
      </c>
      <c r="B222" s="29"/>
      <c r="C222" s="31"/>
      <c r="D222" s="32"/>
      <c r="E222" s="32"/>
      <c r="F222" s="33"/>
      <c r="G222" s="32"/>
      <c r="H222" s="32"/>
      <c r="I222" s="34"/>
      <c r="J222" s="31"/>
      <c r="K222" s="31"/>
      <c r="L222" s="32"/>
      <c r="M222" s="32"/>
      <c r="N222" s="33"/>
      <c r="O222" s="32"/>
      <c r="P222" s="32"/>
      <c r="Q222" s="34"/>
      <c r="R222" s="29"/>
      <c r="S222" s="31"/>
      <c r="T222" s="32"/>
      <c r="U222" s="32"/>
      <c r="V222" s="33"/>
      <c r="W222" s="32"/>
      <c r="X222" s="32"/>
      <c r="Y222" s="34"/>
      <c r="Z222"/>
      <c r="AA222"/>
      <c r="AB222"/>
      <c r="AC222"/>
    </row>
    <row r="223" spans="1:29" s="12" customFormat="1" ht="11.25" customHeight="1" x14ac:dyDescent="0.25">
      <c r="A223" s="31"/>
      <c r="B223" s="31" t="s">
        <v>92</v>
      </c>
      <c r="C223" s="31"/>
      <c r="D223" s="32"/>
      <c r="E223" s="32"/>
      <c r="F223" s="33"/>
      <c r="G223" s="32"/>
      <c r="H223" s="32"/>
      <c r="I223" s="34"/>
      <c r="J223" s="31"/>
      <c r="K223" s="31"/>
      <c r="L223" s="32"/>
      <c r="M223" s="32"/>
      <c r="N223" s="33"/>
      <c r="O223" s="32"/>
      <c r="P223" s="32"/>
      <c r="Q223" s="34"/>
      <c r="R223" s="31"/>
      <c r="S223" s="31"/>
      <c r="T223" s="32"/>
      <c r="U223" s="32"/>
      <c r="V223" s="33"/>
      <c r="W223" s="32"/>
      <c r="X223" s="32"/>
      <c r="Y223" s="34"/>
      <c r="Z223"/>
      <c r="AA223"/>
      <c r="AB223"/>
      <c r="AC223"/>
    </row>
    <row r="224" spans="1:29" s="1" customFormat="1" ht="11.25" customHeight="1" x14ac:dyDescent="0.25">
      <c r="A224" s="31"/>
      <c r="B224" s="26" t="s">
        <v>202</v>
      </c>
      <c r="C224" s="31"/>
      <c r="D224" s="29"/>
      <c r="E224" s="32"/>
      <c r="F224" s="33"/>
      <c r="G224" s="32"/>
      <c r="H224" s="32"/>
      <c r="I224" s="34"/>
      <c r="J224" s="31"/>
      <c r="K224" s="31"/>
      <c r="L224" s="32"/>
      <c r="M224" s="32"/>
      <c r="N224" s="33"/>
      <c r="O224" s="32"/>
      <c r="P224" s="32"/>
      <c r="Q224" s="34"/>
      <c r="R224" s="29"/>
      <c r="S224" s="31"/>
      <c r="T224" s="32"/>
      <c r="U224" s="32"/>
      <c r="V224" s="33"/>
      <c r="W224" s="32"/>
      <c r="X224" s="32"/>
      <c r="Y224" s="34"/>
      <c r="Z224"/>
      <c r="AA224"/>
      <c r="AB224"/>
      <c r="AC224"/>
    </row>
    <row r="225" spans="1:29" s="1" customFormat="1" ht="11.25" customHeight="1" x14ac:dyDescent="0.25">
      <c r="A225" s="31"/>
      <c r="B225" s="28" t="s">
        <v>242</v>
      </c>
      <c r="C225" s="31">
        <v>1</v>
      </c>
      <c r="D225" s="32">
        <f t="shared" ref="D225:D226" si="403">C225/I225</f>
        <v>1</v>
      </c>
      <c r="E225" s="32"/>
      <c r="F225" s="33">
        <v>0</v>
      </c>
      <c r="G225" s="32">
        <f t="shared" ref="G225:G226" si="404">F225/I225</f>
        <v>0</v>
      </c>
      <c r="H225" s="32"/>
      <c r="I225" s="34">
        <f t="shared" ref="I225:I226" si="405">SUM(C225,F225)</f>
        <v>1</v>
      </c>
      <c r="J225" s="31"/>
      <c r="K225" s="31"/>
      <c r="L225" s="32"/>
      <c r="M225" s="32"/>
      <c r="N225" s="33"/>
      <c r="O225" s="32"/>
      <c r="P225" s="32"/>
      <c r="Q225" s="34">
        <f t="shared" ref="Q225:Q226" si="406">SUM(K225,N225)</f>
        <v>0</v>
      </c>
      <c r="R225" s="29"/>
      <c r="S225" s="31">
        <f t="shared" ref="S225:S226" si="407">C225+K225</f>
        <v>1</v>
      </c>
      <c r="T225" s="32">
        <f t="shared" ref="T225:T226" si="408">S225/Y225</f>
        <v>1</v>
      </c>
      <c r="U225" s="32"/>
      <c r="V225" s="33">
        <f t="shared" ref="V225:V226" si="409">F225+N225</f>
        <v>0</v>
      </c>
      <c r="W225" s="32">
        <f t="shared" ref="W225:W226" si="410">V225/Y225</f>
        <v>0</v>
      </c>
      <c r="X225" s="32"/>
      <c r="Y225" s="34">
        <f t="shared" ref="Y225:Y226" si="411">SUM(S225,V225)</f>
        <v>1</v>
      </c>
      <c r="Z225"/>
      <c r="AA225"/>
      <c r="AB225"/>
      <c r="AC225"/>
    </row>
    <row r="226" spans="1:29" s="1" customFormat="1" ht="11.25" customHeight="1" x14ac:dyDescent="0.25">
      <c r="A226" s="31"/>
      <c r="B226" s="30" t="s">
        <v>81</v>
      </c>
      <c r="C226" s="31">
        <v>1</v>
      </c>
      <c r="D226" s="32">
        <f t="shared" si="403"/>
        <v>1</v>
      </c>
      <c r="E226" s="32"/>
      <c r="F226" s="33">
        <v>0</v>
      </c>
      <c r="G226" s="32">
        <f t="shared" si="404"/>
        <v>0</v>
      </c>
      <c r="H226" s="32"/>
      <c r="I226" s="34">
        <f t="shared" si="405"/>
        <v>1</v>
      </c>
      <c r="J226" s="31"/>
      <c r="K226" s="31"/>
      <c r="L226" s="32"/>
      <c r="M226" s="32"/>
      <c r="N226" s="33"/>
      <c r="O226" s="32"/>
      <c r="P226" s="32"/>
      <c r="Q226" s="34">
        <f t="shared" si="406"/>
        <v>0</v>
      </c>
      <c r="R226" s="29"/>
      <c r="S226" s="31">
        <f t="shared" si="407"/>
        <v>1</v>
      </c>
      <c r="T226" s="32">
        <f t="shared" si="408"/>
        <v>1</v>
      </c>
      <c r="U226" s="32"/>
      <c r="V226" s="33">
        <f t="shared" si="409"/>
        <v>0</v>
      </c>
      <c r="W226" s="32">
        <f t="shared" si="410"/>
        <v>0</v>
      </c>
      <c r="X226" s="32"/>
      <c r="Y226" s="34">
        <f t="shared" si="411"/>
        <v>1</v>
      </c>
      <c r="Z226"/>
      <c r="AA226"/>
      <c r="AB226"/>
      <c r="AC226"/>
    </row>
    <row r="227" spans="1:29" s="1" customFormat="1" ht="11.25" customHeight="1" x14ac:dyDescent="0.25">
      <c r="A227" s="31"/>
      <c r="B227" s="30" t="s">
        <v>215</v>
      </c>
      <c r="C227" s="31">
        <v>14</v>
      </c>
      <c r="D227" s="32">
        <f>C227/I227</f>
        <v>0.93333333333333335</v>
      </c>
      <c r="E227" s="32"/>
      <c r="F227" s="33">
        <v>1</v>
      </c>
      <c r="G227" s="32">
        <f t="shared" si="375"/>
        <v>6.6666666666666666E-2</v>
      </c>
      <c r="H227" s="32"/>
      <c r="I227" s="34">
        <f t="shared" ref="I227" si="412">SUM(C227,F227)</f>
        <v>15</v>
      </c>
      <c r="J227" s="31"/>
      <c r="K227" s="31"/>
      <c r="L227" s="32"/>
      <c r="M227" s="32"/>
      <c r="N227" s="33"/>
      <c r="O227" s="32"/>
      <c r="P227" s="32"/>
      <c r="Q227" s="34">
        <f t="shared" ref="Q227" si="413">SUM(K227,N227)</f>
        <v>0</v>
      </c>
      <c r="R227" s="29"/>
      <c r="S227" s="31">
        <f t="shared" si="347"/>
        <v>14</v>
      </c>
      <c r="T227" s="32">
        <f t="shared" ref="T227:T230" si="414">S227/Y227</f>
        <v>0.93333333333333335</v>
      </c>
      <c r="U227" s="32"/>
      <c r="V227" s="33">
        <f t="shared" si="349"/>
        <v>1</v>
      </c>
      <c r="W227" s="32">
        <f t="shared" ref="W227:W230" si="415">V227/Y227</f>
        <v>6.6666666666666666E-2</v>
      </c>
      <c r="X227" s="32"/>
      <c r="Y227" s="34">
        <f t="shared" ref="Y227" si="416">SUM(S227,V227)</f>
        <v>15</v>
      </c>
      <c r="Z227"/>
      <c r="AA227"/>
      <c r="AB227"/>
      <c r="AC227"/>
    </row>
    <row r="228" spans="1:29" s="1" customFormat="1" ht="11.25" customHeight="1" x14ac:dyDescent="0.25">
      <c r="A228" s="31"/>
      <c r="B228" s="30" t="s">
        <v>194</v>
      </c>
      <c r="C228" s="31"/>
      <c r="D228" s="32"/>
      <c r="E228" s="32"/>
      <c r="F228" s="33"/>
      <c r="G228" s="32"/>
      <c r="H228" s="32"/>
      <c r="I228" s="34"/>
      <c r="J228" s="31"/>
      <c r="K228" s="31"/>
      <c r="L228" s="32"/>
      <c r="M228" s="32"/>
      <c r="N228" s="33"/>
      <c r="O228" s="32"/>
      <c r="P228" s="32"/>
      <c r="Q228" s="34"/>
      <c r="R228" s="29"/>
      <c r="S228" s="31"/>
      <c r="T228" s="32"/>
      <c r="U228" s="32"/>
      <c r="V228" s="33"/>
      <c r="W228" s="32"/>
      <c r="X228" s="32"/>
      <c r="Y228" s="34"/>
      <c r="Z228"/>
      <c r="AA228"/>
      <c r="AB228"/>
      <c r="AC228"/>
    </row>
    <row r="229" spans="1:29" s="1" customFormat="1" ht="11.25" customHeight="1" x14ac:dyDescent="0.25">
      <c r="A229" s="31"/>
      <c r="B229" s="30" t="s">
        <v>215</v>
      </c>
      <c r="C229" s="31">
        <v>6</v>
      </c>
      <c r="D229" s="32">
        <f t="shared" si="374"/>
        <v>0.4</v>
      </c>
      <c r="E229" s="32"/>
      <c r="F229" s="33">
        <v>9</v>
      </c>
      <c r="G229" s="32">
        <f t="shared" si="375"/>
        <v>0.6</v>
      </c>
      <c r="H229" s="32"/>
      <c r="I229" s="34">
        <f t="shared" ref="I229" si="417">SUM(C229,F229)</f>
        <v>15</v>
      </c>
      <c r="J229" s="31"/>
      <c r="K229" s="31"/>
      <c r="L229" s="32"/>
      <c r="M229" s="32"/>
      <c r="N229" s="33"/>
      <c r="O229" s="32"/>
      <c r="P229" s="32"/>
      <c r="Q229" s="34">
        <f t="shared" ref="Q229" si="418">SUM(K229,N229)</f>
        <v>0</v>
      </c>
      <c r="R229" s="29"/>
      <c r="S229" s="31">
        <f t="shared" si="347"/>
        <v>6</v>
      </c>
      <c r="T229" s="32">
        <f t="shared" si="414"/>
        <v>0.4</v>
      </c>
      <c r="U229" s="32"/>
      <c r="V229" s="33">
        <f t="shared" si="349"/>
        <v>9</v>
      </c>
      <c r="W229" s="32">
        <f t="shared" si="415"/>
        <v>0.6</v>
      </c>
      <c r="X229" s="32"/>
      <c r="Y229" s="34">
        <f t="shared" ref="Y229" si="419">SUM(S229,V229)</f>
        <v>15</v>
      </c>
      <c r="Z229"/>
      <c r="AA229"/>
      <c r="AB229"/>
      <c r="AC229"/>
    </row>
    <row r="230" spans="1:29" s="1" customFormat="1" ht="11.25" customHeight="1" x14ac:dyDescent="0.25">
      <c r="A230" s="31"/>
      <c r="B230" s="29" t="s">
        <v>91</v>
      </c>
      <c r="C230" s="31">
        <v>8</v>
      </c>
      <c r="D230" s="32">
        <f t="shared" si="374"/>
        <v>0.88888888888888884</v>
      </c>
      <c r="E230" s="32"/>
      <c r="F230" s="33">
        <v>1</v>
      </c>
      <c r="G230" s="32">
        <f t="shared" si="375"/>
        <v>0.1111111111111111</v>
      </c>
      <c r="H230" s="32"/>
      <c r="I230" s="34">
        <f>SUM(C230,F230)</f>
        <v>9</v>
      </c>
      <c r="J230" s="31"/>
      <c r="K230" s="31"/>
      <c r="L230" s="32"/>
      <c r="M230" s="32"/>
      <c r="N230" s="33"/>
      <c r="O230" s="32"/>
      <c r="P230" s="32"/>
      <c r="Q230" s="34">
        <f>SUM(K230,N230)</f>
        <v>0</v>
      </c>
      <c r="R230" s="29"/>
      <c r="S230" s="31">
        <f t="shared" si="347"/>
        <v>8</v>
      </c>
      <c r="T230" s="32">
        <f t="shared" si="414"/>
        <v>0.88888888888888884</v>
      </c>
      <c r="U230" s="32"/>
      <c r="V230" s="33">
        <f t="shared" si="349"/>
        <v>1</v>
      </c>
      <c r="W230" s="32">
        <f t="shared" si="415"/>
        <v>0.1111111111111111</v>
      </c>
      <c r="X230" s="32"/>
      <c r="Y230" s="34">
        <f>SUM(S230,V230)</f>
        <v>9</v>
      </c>
      <c r="Z230"/>
      <c r="AA230"/>
      <c r="AB230"/>
      <c r="AC230"/>
    </row>
    <row r="231" spans="1:29" s="1" customFormat="1" ht="11.25" customHeight="1" x14ac:dyDescent="0.25">
      <c r="A231" s="31"/>
      <c r="B231" s="29" t="s">
        <v>17</v>
      </c>
      <c r="C231" s="31">
        <v>130</v>
      </c>
      <c r="D231" s="32">
        <f>C231/I231</f>
        <v>0.76023391812865493</v>
      </c>
      <c r="E231" s="32"/>
      <c r="F231" s="33">
        <v>41</v>
      </c>
      <c r="G231" s="32">
        <f>F231/I231</f>
        <v>0.23976608187134502</v>
      </c>
      <c r="H231" s="32"/>
      <c r="I231" s="34">
        <f>SUM(C231,F231)</f>
        <v>171</v>
      </c>
      <c r="J231" s="31"/>
      <c r="K231" s="31"/>
      <c r="L231" s="32"/>
      <c r="M231" s="32"/>
      <c r="N231" s="33"/>
      <c r="O231" s="32"/>
      <c r="P231" s="32"/>
      <c r="Q231" s="34">
        <f>SUM(K231,N231)</f>
        <v>0</v>
      </c>
      <c r="R231" s="29"/>
      <c r="S231" s="31">
        <f t="shared" si="347"/>
        <v>130</v>
      </c>
      <c r="T231" s="32">
        <f>S231/Y231</f>
        <v>0.76023391812865493</v>
      </c>
      <c r="U231" s="32"/>
      <c r="V231" s="33">
        <f t="shared" si="349"/>
        <v>41</v>
      </c>
      <c r="W231" s="32">
        <f>V231/Y231</f>
        <v>0.23976608187134502</v>
      </c>
      <c r="X231" s="32"/>
      <c r="Y231" s="34">
        <f>SUM(S231,V231)</f>
        <v>171</v>
      </c>
      <c r="Z231"/>
      <c r="AA231"/>
      <c r="AB231"/>
      <c r="AC231"/>
    </row>
    <row r="232" spans="1:29" s="1" customFormat="1" ht="10" customHeight="1" x14ac:dyDescent="0.25">
      <c r="A232" s="31"/>
      <c r="B232" s="29"/>
      <c r="C232" s="31"/>
      <c r="D232" s="32"/>
      <c r="E232" s="32"/>
      <c r="F232" s="33"/>
      <c r="G232" s="32"/>
      <c r="H232" s="32"/>
      <c r="I232" s="34"/>
      <c r="J232" s="31"/>
      <c r="K232" s="31"/>
      <c r="L232" s="32"/>
      <c r="M232" s="32"/>
      <c r="N232" s="33"/>
      <c r="O232" s="32"/>
      <c r="P232" s="32"/>
      <c r="Q232" s="34"/>
      <c r="R232" s="29"/>
      <c r="S232" s="31"/>
      <c r="T232" s="32"/>
      <c r="U232" s="32"/>
      <c r="V232" s="33"/>
      <c r="W232" s="32"/>
      <c r="X232" s="32"/>
      <c r="Y232" s="34"/>
      <c r="Z232"/>
      <c r="AA232"/>
      <c r="AB232"/>
      <c r="AC232"/>
    </row>
    <row r="233" spans="1:29" s="2" customFormat="1" ht="11.25" customHeight="1" x14ac:dyDescent="0.25">
      <c r="A233" s="15"/>
      <c r="B233" s="4" t="s">
        <v>234</v>
      </c>
      <c r="C233" s="15">
        <f>SUM(C184:C232)</f>
        <v>292</v>
      </c>
      <c r="D233" s="32">
        <f t="shared" si="374"/>
        <v>0.6774941995359629</v>
      </c>
      <c r="E233" s="32"/>
      <c r="F233" s="15">
        <f>SUM(F184:F232)</f>
        <v>139</v>
      </c>
      <c r="G233" s="32">
        <f t="shared" si="375"/>
        <v>0.3225058004640371</v>
      </c>
      <c r="H233" s="32"/>
      <c r="I233" s="9">
        <f>SUM(C233,F233)</f>
        <v>431</v>
      </c>
      <c r="J233" s="31"/>
      <c r="K233" s="15"/>
      <c r="L233" s="32"/>
      <c r="M233" s="32"/>
      <c r="N233" s="15"/>
      <c r="O233" s="32"/>
      <c r="P233" s="32"/>
      <c r="Q233" s="9">
        <f>SUM(K233,N233)</f>
        <v>0</v>
      </c>
      <c r="R233" s="29"/>
      <c r="S233" s="15">
        <f t="shared" si="347"/>
        <v>292</v>
      </c>
      <c r="T233" s="32">
        <f t="shared" ref="T233" si="420">S233/Y233</f>
        <v>0.6774941995359629</v>
      </c>
      <c r="U233" s="32"/>
      <c r="V233" s="7">
        <f t="shared" si="349"/>
        <v>139</v>
      </c>
      <c r="W233" s="32">
        <f t="shared" ref="W233" si="421">V233/Y233</f>
        <v>0.3225058004640371</v>
      </c>
      <c r="X233" s="32"/>
      <c r="Y233" s="9">
        <f>SUM(S233,V233)</f>
        <v>431</v>
      </c>
      <c r="Z233"/>
      <c r="AA233"/>
      <c r="AB233"/>
      <c r="AC233"/>
    </row>
    <row r="234" spans="1:29" s="2" customFormat="1" ht="10" customHeight="1" x14ac:dyDescent="0.25">
      <c r="A234" s="15"/>
      <c r="B234" s="29"/>
      <c r="C234" s="15"/>
      <c r="D234" s="32"/>
      <c r="E234" s="32"/>
      <c r="F234" s="15"/>
      <c r="G234" s="32"/>
      <c r="H234" s="32"/>
      <c r="I234" s="9"/>
      <c r="J234" s="31"/>
      <c r="K234" s="15"/>
      <c r="L234" s="32"/>
      <c r="M234" s="32"/>
      <c r="N234" s="15"/>
      <c r="O234" s="32"/>
      <c r="P234" s="32"/>
      <c r="Q234" s="9"/>
      <c r="R234" s="29"/>
      <c r="S234" s="15"/>
      <c r="T234" s="32"/>
      <c r="U234" s="32"/>
      <c r="V234" s="15"/>
      <c r="W234" s="32"/>
      <c r="X234" s="32"/>
      <c r="Y234" s="9"/>
      <c r="Z234"/>
      <c r="AA234"/>
      <c r="AB234"/>
      <c r="AC234"/>
    </row>
    <row r="235" spans="1:29" s="1" customFormat="1" ht="11.25" customHeight="1" x14ac:dyDescent="0.25">
      <c r="A235" s="15" t="s">
        <v>9</v>
      </c>
      <c r="B235" s="29"/>
      <c r="C235" s="31"/>
      <c r="D235" s="32"/>
      <c r="E235" s="32"/>
      <c r="F235" s="33"/>
      <c r="G235" s="32"/>
      <c r="H235" s="32"/>
      <c r="I235" s="34"/>
      <c r="J235" s="31"/>
      <c r="K235" s="31"/>
      <c r="L235" s="32"/>
      <c r="M235" s="32"/>
      <c r="N235" s="33"/>
      <c r="O235" s="32"/>
      <c r="P235" s="32"/>
      <c r="Q235" s="34"/>
      <c r="R235" s="29"/>
      <c r="S235" s="31"/>
      <c r="T235" s="32"/>
      <c r="U235" s="32"/>
      <c r="V235" s="33"/>
      <c r="W235" s="32"/>
      <c r="X235" s="32"/>
      <c r="Y235" s="34"/>
      <c r="Z235"/>
      <c r="AA235"/>
      <c r="AB235"/>
      <c r="AC235"/>
    </row>
    <row r="236" spans="1:29" s="1" customFormat="1" ht="11.25" customHeight="1" x14ac:dyDescent="0.25">
      <c r="A236" s="31"/>
      <c r="B236" s="29" t="s">
        <v>93</v>
      </c>
      <c r="C236" s="19">
        <v>7</v>
      </c>
      <c r="D236" s="32">
        <f t="shared" ref="D236:D333" si="422">C236/I236</f>
        <v>0.7</v>
      </c>
      <c r="E236" s="32"/>
      <c r="F236" s="20">
        <v>3</v>
      </c>
      <c r="G236" s="32">
        <f t="shared" ref="G236:G333" si="423">F236/I236</f>
        <v>0.3</v>
      </c>
      <c r="H236" s="32"/>
      <c r="I236" s="34">
        <f t="shared" ref="I236:I246" si="424">SUM(C236,F236)</f>
        <v>10</v>
      </c>
      <c r="J236" s="31"/>
      <c r="K236" s="31"/>
      <c r="L236" s="32"/>
      <c r="M236" s="32"/>
      <c r="N236" s="33"/>
      <c r="O236" s="32"/>
      <c r="P236" s="32"/>
      <c r="Q236" s="34">
        <f t="shared" ref="Q236:Q239" si="425">SUM(K236,N236)</f>
        <v>0</v>
      </c>
      <c r="R236" s="29"/>
      <c r="S236" s="31">
        <f t="shared" ref="S236:S248" si="426">C236+K236</f>
        <v>7</v>
      </c>
      <c r="T236" s="32">
        <f t="shared" ref="T236:T239" si="427">S236/Y236</f>
        <v>0.7</v>
      </c>
      <c r="U236" s="32"/>
      <c r="V236" s="33">
        <f t="shared" ref="V236:V248" si="428">F236+N236</f>
        <v>3</v>
      </c>
      <c r="W236" s="32">
        <f t="shared" ref="W236:W239" si="429">V236/Y236</f>
        <v>0.3</v>
      </c>
      <c r="X236" s="32"/>
      <c r="Y236" s="34">
        <f t="shared" ref="Y236:Y239" si="430">SUM(S236,V236)</f>
        <v>10</v>
      </c>
      <c r="Z236"/>
      <c r="AA236"/>
      <c r="AB236"/>
      <c r="AC236"/>
    </row>
    <row r="237" spans="1:29" s="1" customFormat="1" ht="11.25" customHeight="1" x14ac:dyDescent="0.25">
      <c r="A237" s="31"/>
      <c r="B237" s="29" t="s">
        <v>203</v>
      </c>
      <c r="C237" s="19">
        <v>3</v>
      </c>
      <c r="D237" s="32">
        <f t="shared" ref="D237" si="431">C237/I237</f>
        <v>0.75</v>
      </c>
      <c r="E237" s="32"/>
      <c r="F237" s="20">
        <v>1</v>
      </c>
      <c r="G237" s="32">
        <f t="shared" ref="G237" si="432">F237/I237</f>
        <v>0.25</v>
      </c>
      <c r="H237" s="32"/>
      <c r="I237" s="34">
        <f t="shared" ref="I237" si="433">SUM(C237,F237)</f>
        <v>4</v>
      </c>
      <c r="J237" s="31"/>
      <c r="K237" s="31"/>
      <c r="L237" s="32"/>
      <c r="M237" s="32"/>
      <c r="N237" s="33"/>
      <c r="O237" s="32"/>
      <c r="P237" s="32"/>
      <c r="Q237" s="34">
        <f t="shared" ref="Q237" si="434">SUM(K237,N237)</f>
        <v>0</v>
      </c>
      <c r="R237" s="29"/>
      <c r="S237" s="31">
        <f t="shared" ref="S237" si="435">C237+K237</f>
        <v>3</v>
      </c>
      <c r="T237" s="32">
        <f t="shared" ref="T237" si="436">S237/Y237</f>
        <v>0.75</v>
      </c>
      <c r="U237" s="32"/>
      <c r="V237" s="33">
        <f t="shared" ref="V237" si="437">F237+N237</f>
        <v>1</v>
      </c>
      <c r="W237" s="32">
        <f t="shared" ref="W237" si="438">V237/Y237</f>
        <v>0.25</v>
      </c>
      <c r="X237" s="32"/>
      <c r="Y237" s="34">
        <f t="shared" ref="Y237" si="439">SUM(S237,V237)</f>
        <v>4</v>
      </c>
      <c r="Z237"/>
      <c r="AA237"/>
      <c r="AB237"/>
      <c r="AC237"/>
    </row>
    <row r="238" spans="1:29" s="1" customFormat="1" ht="11.25" customHeight="1" x14ac:dyDescent="0.25">
      <c r="A238" s="31"/>
      <c r="B238" s="29" t="s">
        <v>94</v>
      </c>
      <c r="C238" s="19">
        <v>9</v>
      </c>
      <c r="D238" s="32">
        <f t="shared" si="422"/>
        <v>0.23076923076923078</v>
      </c>
      <c r="E238" s="32"/>
      <c r="F238" s="20">
        <v>30</v>
      </c>
      <c r="G238" s="32">
        <f t="shared" si="423"/>
        <v>0.76923076923076927</v>
      </c>
      <c r="H238" s="32"/>
      <c r="I238" s="34">
        <f t="shared" si="424"/>
        <v>39</v>
      </c>
      <c r="J238" s="31"/>
      <c r="K238" s="31"/>
      <c r="L238" s="32"/>
      <c r="M238" s="32"/>
      <c r="N238" s="33"/>
      <c r="O238" s="32"/>
      <c r="P238" s="32"/>
      <c r="Q238" s="34">
        <f t="shared" si="425"/>
        <v>0</v>
      </c>
      <c r="R238" s="29"/>
      <c r="S238" s="31">
        <f t="shared" si="426"/>
        <v>9</v>
      </c>
      <c r="T238" s="32">
        <f t="shared" si="427"/>
        <v>0.23076923076923078</v>
      </c>
      <c r="U238" s="32"/>
      <c r="V238" s="33">
        <f t="shared" si="428"/>
        <v>30</v>
      </c>
      <c r="W238" s="32">
        <f t="shared" si="429"/>
        <v>0.76923076923076927</v>
      </c>
      <c r="X238" s="32"/>
      <c r="Y238" s="34">
        <f t="shared" si="430"/>
        <v>39</v>
      </c>
      <c r="Z238"/>
      <c r="AA238"/>
      <c r="AB238"/>
      <c r="AC238"/>
    </row>
    <row r="239" spans="1:29" s="1" customFormat="1" ht="11.25" customHeight="1" x14ac:dyDescent="0.25">
      <c r="A239" s="31"/>
      <c r="B239" s="29" t="s">
        <v>95</v>
      </c>
      <c r="C239" s="19">
        <v>4</v>
      </c>
      <c r="D239" s="32">
        <f t="shared" si="422"/>
        <v>0.33333333333333331</v>
      </c>
      <c r="E239" s="32"/>
      <c r="F239" s="20">
        <v>8</v>
      </c>
      <c r="G239" s="32">
        <f t="shared" si="423"/>
        <v>0.66666666666666663</v>
      </c>
      <c r="H239" s="32"/>
      <c r="I239" s="34">
        <f t="shared" si="424"/>
        <v>12</v>
      </c>
      <c r="J239" s="31"/>
      <c r="K239" s="31"/>
      <c r="L239" s="32"/>
      <c r="M239" s="32"/>
      <c r="N239" s="33"/>
      <c r="O239" s="32"/>
      <c r="P239" s="32"/>
      <c r="Q239" s="34">
        <f t="shared" si="425"/>
        <v>0</v>
      </c>
      <c r="R239" s="29"/>
      <c r="S239" s="31">
        <f t="shared" si="426"/>
        <v>4</v>
      </c>
      <c r="T239" s="32">
        <f t="shared" si="427"/>
        <v>0.33333333333333331</v>
      </c>
      <c r="U239" s="32"/>
      <c r="V239" s="33">
        <f t="shared" si="428"/>
        <v>8</v>
      </c>
      <c r="W239" s="32">
        <f t="shared" si="429"/>
        <v>0.66666666666666663</v>
      </c>
      <c r="X239" s="32"/>
      <c r="Y239" s="34">
        <f t="shared" si="430"/>
        <v>12</v>
      </c>
      <c r="Z239"/>
      <c r="AA239"/>
      <c r="AB239"/>
      <c r="AC239"/>
    </row>
    <row r="240" spans="1:29" s="1" customFormat="1" ht="11.25" customHeight="1" x14ac:dyDescent="0.25">
      <c r="A240" s="31"/>
      <c r="B240" s="29" t="s">
        <v>96</v>
      </c>
      <c r="C240" s="19">
        <v>2</v>
      </c>
      <c r="D240" s="32">
        <f t="shared" ref="D240" si="440">C240/I240</f>
        <v>0.2857142857142857</v>
      </c>
      <c r="E240" s="32"/>
      <c r="F240" s="20">
        <v>5</v>
      </c>
      <c r="G240" s="32">
        <f t="shared" ref="G240" si="441">F240/I240</f>
        <v>0.7142857142857143</v>
      </c>
      <c r="H240" s="32"/>
      <c r="I240" s="34">
        <f t="shared" ref="I240" si="442">SUM(C240,F240)</f>
        <v>7</v>
      </c>
      <c r="J240" s="31"/>
      <c r="K240" s="31"/>
      <c r="L240" s="32"/>
      <c r="M240" s="32"/>
      <c r="N240" s="33"/>
      <c r="O240" s="32"/>
      <c r="P240" s="32"/>
      <c r="Q240" s="34">
        <f t="shared" ref="Q240" si="443">SUM(K240,N240)</f>
        <v>0</v>
      </c>
      <c r="R240" s="29"/>
      <c r="S240" s="31">
        <f t="shared" ref="S240" si="444">C240+K240</f>
        <v>2</v>
      </c>
      <c r="T240" s="32">
        <f t="shared" ref="T240" si="445">S240/Y240</f>
        <v>0.2857142857142857</v>
      </c>
      <c r="U240" s="32"/>
      <c r="V240" s="33">
        <f t="shared" ref="V240" si="446">F240+N240</f>
        <v>5</v>
      </c>
      <c r="W240" s="32">
        <f t="shared" ref="W240" si="447">V240/Y240</f>
        <v>0.7142857142857143</v>
      </c>
      <c r="X240" s="32"/>
      <c r="Y240" s="34">
        <f t="shared" ref="Y240" si="448">SUM(S240,V240)</f>
        <v>7</v>
      </c>
      <c r="Z240"/>
      <c r="AA240"/>
      <c r="AB240"/>
      <c r="AC240"/>
    </row>
    <row r="241" spans="1:29" s="1" customFormat="1" ht="11.25" customHeight="1" x14ac:dyDescent="0.25">
      <c r="A241" s="31"/>
      <c r="B241" s="29" t="s">
        <v>243</v>
      </c>
      <c r="C241" s="19">
        <v>0</v>
      </c>
      <c r="D241" s="32">
        <f>C241/I241</f>
        <v>0</v>
      </c>
      <c r="E241" s="32"/>
      <c r="F241" s="20">
        <v>4</v>
      </c>
      <c r="G241" s="32">
        <f>F241/I241</f>
        <v>1</v>
      </c>
      <c r="H241" s="32"/>
      <c r="I241" s="34">
        <f>SUM(C241,F241)</f>
        <v>4</v>
      </c>
      <c r="J241" s="31"/>
      <c r="K241" s="31"/>
      <c r="L241" s="32"/>
      <c r="M241" s="32"/>
      <c r="N241" s="33"/>
      <c r="O241" s="32"/>
      <c r="P241" s="32"/>
      <c r="Q241" s="34">
        <f>SUM(K241,N241)</f>
        <v>0</v>
      </c>
      <c r="R241" s="29"/>
      <c r="S241" s="31">
        <f>C241+K241</f>
        <v>0</v>
      </c>
      <c r="T241" s="32">
        <f>S241/Y241</f>
        <v>0</v>
      </c>
      <c r="U241" s="32"/>
      <c r="V241" s="33">
        <f>F241+N241</f>
        <v>4</v>
      </c>
      <c r="W241" s="32">
        <f>V241/Y241</f>
        <v>1</v>
      </c>
      <c r="X241" s="32"/>
      <c r="Y241" s="34">
        <f>SUM(S241,V241)</f>
        <v>4</v>
      </c>
      <c r="Z241"/>
      <c r="AA241"/>
      <c r="AB241"/>
      <c r="AC241"/>
    </row>
    <row r="242" spans="1:29" s="1" customFormat="1" ht="11.25" customHeight="1" x14ac:dyDescent="0.25">
      <c r="A242" s="31"/>
      <c r="B242" s="29" t="s">
        <v>97</v>
      </c>
      <c r="C242" s="19">
        <v>8</v>
      </c>
      <c r="D242" s="32">
        <f t="shared" si="422"/>
        <v>0.20512820512820512</v>
      </c>
      <c r="E242" s="32"/>
      <c r="F242" s="20">
        <v>31</v>
      </c>
      <c r="G242" s="32">
        <f t="shared" si="423"/>
        <v>0.79487179487179482</v>
      </c>
      <c r="H242" s="32"/>
      <c r="I242" s="34">
        <f t="shared" si="424"/>
        <v>39</v>
      </c>
      <c r="J242" s="31"/>
      <c r="K242" s="31"/>
      <c r="L242" s="32"/>
      <c r="M242" s="32"/>
      <c r="N242" s="33"/>
      <c r="O242" s="32"/>
      <c r="P242" s="32"/>
      <c r="Q242" s="34">
        <f t="shared" ref="Q242:Q246" si="449">SUM(K242,N242)</f>
        <v>0</v>
      </c>
      <c r="R242" s="29"/>
      <c r="S242" s="31">
        <f t="shared" si="426"/>
        <v>8</v>
      </c>
      <c r="T242" s="32">
        <f t="shared" ref="T242:T246" si="450">S242/Y242</f>
        <v>0.20512820512820512</v>
      </c>
      <c r="U242" s="32"/>
      <c r="V242" s="33">
        <f t="shared" si="428"/>
        <v>31</v>
      </c>
      <c r="W242" s="32">
        <f t="shared" ref="W242:W246" si="451">V242/Y242</f>
        <v>0.79487179487179482</v>
      </c>
      <c r="X242" s="32"/>
      <c r="Y242" s="34">
        <f t="shared" ref="Y242:Y246" si="452">SUM(S242,V242)</f>
        <v>39</v>
      </c>
      <c r="Z242"/>
      <c r="AA242"/>
      <c r="AB242"/>
      <c r="AC242"/>
    </row>
    <row r="243" spans="1:29" s="1" customFormat="1" ht="11.25" customHeight="1" x14ac:dyDescent="0.25">
      <c r="A243" s="31"/>
      <c r="B243" s="29" t="s">
        <v>222</v>
      </c>
      <c r="C243" s="19">
        <v>0</v>
      </c>
      <c r="D243" s="32">
        <f t="shared" ref="D243" si="453">C243/I243</f>
        <v>0</v>
      </c>
      <c r="E243" s="32"/>
      <c r="F243" s="20">
        <v>5</v>
      </c>
      <c r="G243" s="32">
        <f t="shared" ref="G243" si="454">F243/I243</f>
        <v>1</v>
      </c>
      <c r="H243" s="32"/>
      <c r="I243" s="34">
        <f t="shared" ref="I243" si="455">SUM(C243,F243)</f>
        <v>5</v>
      </c>
      <c r="J243" s="31"/>
      <c r="K243" s="31"/>
      <c r="L243" s="32"/>
      <c r="M243" s="32"/>
      <c r="N243" s="33"/>
      <c r="O243" s="32"/>
      <c r="P243" s="32"/>
      <c r="Q243" s="34">
        <f t="shared" ref="Q243" si="456">SUM(K243,N243)</f>
        <v>0</v>
      </c>
      <c r="R243" s="29"/>
      <c r="S243" s="31">
        <f t="shared" ref="S243" si="457">C243+K243</f>
        <v>0</v>
      </c>
      <c r="T243" s="32">
        <f t="shared" ref="T243" si="458">S243/Y243</f>
        <v>0</v>
      </c>
      <c r="U243" s="32"/>
      <c r="V243" s="33">
        <f t="shared" ref="V243" si="459">F243+N243</f>
        <v>5</v>
      </c>
      <c r="W243" s="32">
        <f t="shared" ref="W243" si="460">V243/Y243</f>
        <v>1</v>
      </c>
      <c r="X243" s="32"/>
      <c r="Y243" s="34">
        <f t="shared" ref="Y243" si="461">SUM(S243,V243)</f>
        <v>5</v>
      </c>
      <c r="Z243"/>
      <c r="AA243"/>
      <c r="AB243"/>
      <c r="AC243"/>
    </row>
    <row r="244" spans="1:29" s="1" customFormat="1" ht="11.25" customHeight="1" x14ac:dyDescent="0.25">
      <c r="A244" s="31"/>
      <c r="B244" s="29" t="s">
        <v>98</v>
      </c>
      <c r="C244" s="19">
        <v>7</v>
      </c>
      <c r="D244" s="32">
        <f t="shared" si="422"/>
        <v>8.7499999999999994E-2</v>
      </c>
      <c r="E244" s="32"/>
      <c r="F244" s="20">
        <v>73</v>
      </c>
      <c r="G244" s="32">
        <f t="shared" si="423"/>
        <v>0.91249999999999998</v>
      </c>
      <c r="H244" s="32"/>
      <c r="I244" s="34">
        <f t="shared" si="424"/>
        <v>80</v>
      </c>
      <c r="J244" s="31"/>
      <c r="K244" s="31"/>
      <c r="L244" s="32"/>
      <c r="M244" s="32"/>
      <c r="N244" s="33"/>
      <c r="O244" s="32"/>
      <c r="P244" s="32"/>
      <c r="Q244" s="34">
        <f t="shared" si="449"/>
        <v>0</v>
      </c>
      <c r="R244" s="29"/>
      <c r="S244" s="31">
        <f t="shared" si="426"/>
        <v>7</v>
      </c>
      <c r="T244" s="32">
        <f t="shared" si="450"/>
        <v>8.7499999999999994E-2</v>
      </c>
      <c r="U244" s="32"/>
      <c r="V244" s="33">
        <f t="shared" si="428"/>
        <v>73</v>
      </c>
      <c r="W244" s="32">
        <f t="shared" si="451"/>
        <v>0.91249999999999998</v>
      </c>
      <c r="X244" s="32"/>
      <c r="Y244" s="34">
        <f t="shared" si="452"/>
        <v>80</v>
      </c>
      <c r="Z244"/>
      <c r="AA244"/>
      <c r="AB244"/>
      <c r="AC244"/>
    </row>
    <row r="245" spans="1:29" s="1" customFormat="1" ht="11.25" customHeight="1" x14ac:dyDescent="0.25">
      <c r="A245" s="31"/>
      <c r="B245" s="29" t="s">
        <v>99</v>
      </c>
      <c r="C245" s="19">
        <v>2</v>
      </c>
      <c r="D245" s="32">
        <f t="shared" si="422"/>
        <v>0.1111111111111111</v>
      </c>
      <c r="E245" s="32"/>
      <c r="F245" s="20">
        <v>16</v>
      </c>
      <c r="G245" s="32">
        <f t="shared" si="423"/>
        <v>0.88888888888888884</v>
      </c>
      <c r="H245" s="32"/>
      <c r="I245" s="34">
        <f t="shared" si="424"/>
        <v>18</v>
      </c>
      <c r="J245" s="31"/>
      <c r="K245" s="31"/>
      <c r="L245" s="32"/>
      <c r="M245" s="32"/>
      <c r="N245" s="33"/>
      <c r="O245" s="32"/>
      <c r="P245" s="32"/>
      <c r="Q245" s="34">
        <f t="shared" si="449"/>
        <v>0</v>
      </c>
      <c r="R245" s="29"/>
      <c r="S245" s="31">
        <f t="shared" si="426"/>
        <v>2</v>
      </c>
      <c r="T245" s="32">
        <f t="shared" si="450"/>
        <v>0.1111111111111111</v>
      </c>
      <c r="U245" s="32"/>
      <c r="V245" s="33">
        <f t="shared" si="428"/>
        <v>16</v>
      </c>
      <c r="W245" s="32">
        <f t="shared" si="451"/>
        <v>0.88888888888888884</v>
      </c>
      <c r="X245" s="32"/>
      <c r="Y245" s="34">
        <f t="shared" si="452"/>
        <v>18</v>
      </c>
      <c r="Z245"/>
      <c r="AA245"/>
      <c r="AB245"/>
      <c r="AC245"/>
    </row>
    <row r="246" spans="1:29" s="1" customFormat="1" ht="11.25" customHeight="1" x14ac:dyDescent="0.25">
      <c r="A246" s="31"/>
      <c r="B246" s="29" t="s">
        <v>161</v>
      </c>
      <c r="C246" s="19">
        <v>5</v>
      </c>
      <c r="D246" s="32">
        <f t="shared" si="422"/>
        <v>0.29411764705882354</v>
      </c>
      <c r="E246" s="32"/>
      <c r="F246" s="20">
        <v>12</v>
      </c>
      <c r="G246" s="32">
        <f t="shared" si="423"/>
        <v>0.70588235294117652</v>
      </c>
      <c r="H246" s="32"/>
      <c r="I246" s="34">
        <f t="shared" si="424"/>
        <v>17</v>
      </c>
      <c r="J246" s="31"/>
      <c r="K246" s="31"/>
      <c r="L246" s="32"/>
      <c r="M246" s="32"/>
      <c r="N246" s="33"/>
      <c r="O246" s="32"/>
      <c r="P246" s="32"/>
      <c r="Q246" s="34">
        <f t="shared" si="449"/>
        <v>0</v>
      </c>
      <c r="R246" s="29"/>
      <c r="S246" s="31">
        <f t="shared" si="426"/>
        <v>5</v>
      </c>
      <c r="T246" s="32">
        <f t="shared" si="450"/>
        <v>0.29411764705882354</v>
      </c>
      <c r="U246" s="32"/>
      <c r="V246" s="33">
        <f t="shared" si="428"/>
        <v>12</v>
      </c>
      <c r="W246" s="32">
        <f t="shared" si="451"/>
        <v>0.70588235294117652</v>
      </c>
      <c r="X246" s="32"/>
      <c r="Y246" s="34">
        <f t="shared" si="452"/>
        <v>17</v>
      </c>
      <c r="Z246"/>
      <c r="AA246"/>
      <c r="AB246"/>
      <c r="AC246"/>
    </row>
    <row r="247" spans="1:29" s="1" customFormat="1" ht="8.15" customHeight="1" x14ac:dyDescent="0.25">
      <c r="A247" s="31"/>
      <c r="B247" s="29"/>
      <c r="C247" s="31"/>
      <c r="D247" s="32"/>
      <c r="E247" s="32"/>
      <c r="F247" s="33"/>
      <c r="G247" s="32"/>
      <c r="H247" s="32"/>
      <c r="I247" s="34"/>
      <c r="J247" s="31"/>
      <c r="K247" s="31"/>
      <c r="L247" s="32"/>
      <c r="M247" s="32"/>
      <c r="N247" s="33"/>
      <c r="O247" s="32"/>
      <c r="P247" s="32"/>
      <c r="Q247" s="34"/>
      <c r="R247" s="29"/>
      <c r="S247" s="31"/>
      <c r="T247" s="32"/>
      <c r="U247" s="32"/>
      <c r="V247" s="33"/>
      <c r="W247" s="32"/>
      <c r="X247" s="32"/>
      <c r="Y247" s="34"/>
      <c r="Z247"/>
      <c r="AA247"/>
      <c r="AB247"/>
      <c r="AC247"/>
    </row>
    <row r="248" spans="1:29" s="2" customFormat="1" ht="11.25" customHeight="1" x14ac:dyDescent="0.25">
      <c r="A248" s="15"/>
      <c r="B248" s="4" t="s">
        <v>234</v>
      </c>
      <c r="C248" s="15">
        <f>SUM(C236:C247)</f>
        <v>47</v>
      </c>
      <c r="D248" s="32">
        <f t="shared" si="422"/>
        <v>0.2</v>
      </c>
      <c r="E248" s="32"/>
      <c r="F248" s="7">
        <f>SUM(F236:F247)</f>
        <v>188</v>
      </c>
      <c r="G248" s="32">
        <f t="shared" si="423"/>
        <v>0.8</v>
      </c>
      <c r="H248" s="32"/>
      <c r="I248" s="9">
        <f>SUM(C248,F248)</f>
        <v>235</v>
      </c>
      <c r="J248" s="31"/>
      <c r="K248" s="15"/>
      <c r="L248" s="32"/>
      <c r="M248" s="32"/>
      <c r="N248" s="7"/>
      <c r="O248" s="32"/>
      <c r="P248" s="32"/>
      <c r="Q248" s="9">
        <f>SUM(K248,N248)</f>
        <v>0</v>
      </c>
      <c r="R248" s="29"/>
      <c r="S248" s="15">
        <f t="shared" si="426"/>
        <v>47</v>
      </c>
      <c r="T248" s="32">
        <f t="shared" ref="T248" si="462">S248/Y248</f>
        <v>0.2</v>
      </c>
      <c r="U248" s="32"/>
      <c r="V248" s="7">
        <f t="shared" si="428"/>
        <v>188</v>
      </c>
      <c r="W248" s="32">
        <f t="shared" ref="W248" si="463">V248/Y248</f>
        <v>0.8</v>
      </c>
      <c r="X248" s="32"/>
      <c r="Y248" s="9">
        <f>SUM(S248,V248)</f>
        <v>235</v>
      </c>
      <c r="Z248"/>
      <c r="AA248"/>
      <c r="AB248"/>
      <c r="AC248"/>
    </row>
    <row r="249" spans="1:29" s="1" customFormat="1" ht="10" customHeight="1" x14ac:dyDescent="0.25">
      <c r="A249" s="37"/>
      <c r="B249" s="29"/>
      <c r="C249" s="31"/>
      <c r="D249" s="32"/>
      <c r="E249" s="32"/>
      <c r="F249" s="33"/>
      <c r="G249" s="32"/>
      <c r="H249" s="32"/>
      <c r="I249" s="34"/>
      <c r="J249" s="31"/>
      <c r="K249" s="31"/>
      <c r="L249" s="32"/>
      <c r="M249" s="32"/>
      <c r="N249" s="33"/>
      <c r="O249" s="32"/>
      <c r="P249" s="32"/>
      <c r="Q249" s="34"/>
      <c r="R249" s="29"/>
      <c r="S249" s="31"/>
      <c r="T249" s="32"/>
      <c r="U249" s="32"/>
      <c r="V249" s="33"/>
      <c r="W249" s="32"/>
      <c r="X249" s="32"/>
      <c r="Y249" s="34"/>
      <c r="Z249"/>
      <c r="AA249"/>
      <c r="AB249"/>
      <c r="AC249"/>
    </row>
    <row r="250" spans="1:29" s="1" customFormat="1" ht="11.25" customHeight="1" x14ac:dyDescent="0.25">
      <c r="A250" s="15" t="s">
        <v>198</v>
      </c>
      <c r="B250" s="29"/>
      <c r="C250" s="31"/>
      <c r="D250" s="32"/>
      <c r="E250" s="32"/>
      <c r="F250" s="33"/>
      <c r="G250" s="32"/>
      <c r="H250" s="32"/>
      <c r="I250" s="34"/>
      <c r="J250" s="31"/>
      <c r="K250" s="31"/>
      <c r="L250" s="32"/>
      <c r="M250" s="32"/>
      <c r="N250" s="33"/>
      <c r="O250" s="32"/>
      <c r="P250" s="32"/>
      <c r="Q250" s="34"/>
      <c r="R250" s="29"/>
      <c r="S250" s="31"/>
      <c r="T250" s="32"/>
      <c r="U250" s="32"/>
      <c r="V250" s="33"/>
      <c r="W250" s="32"/>
      <c r="X250" s="32"/>
      <c r="Y250" s="34"/>
      <c r="Z250"/>
      <c r="AA250"/>
      <c r="AB250"/>
      <c r="AC250"/>
    </row>
    <row r="251" spans="1:29" s="1" customFormat="1" ht="11.25" customHeight="1" x14ac:dyDescent="0.25">
      <c r="A251" s="31"/>
      <c r="B251" s="29" t="s">
        <v>101</v>
      </c>
      <c r="C251" s="31">
        <v>12</v>
      </c>
      <c r="D251" s="32">
        <f t="shared" si="422"/>
        <v>0.48</v>
      </c>
      <c r="E251" s="32"/>
      <c r="F251" s="33">
        <v>13</v>
      </c>
      <c r="G251" s="32">
        <f t="shared" si="423"/>
        <v>0.52</v>
      </c>
      <c r="H251" s="32"/>
      <c r="I251" s="34">
        <f t="shared" ref="I251:I262" si="464">SUM(C251,F251)</f>
        <v>25</v>
      </c>
      <c r="J251" s="31"/>
      <c r="K251" s="31">
        <v>0</v>
      </c>
      <c r="L251" s="32">
        <v>0</v>
      </c>
      <c r="M251" s="32"/>
      <c r="N251" s="33">
        <v>0</v>
      </c>
      <c r="O251" s="32">
        <v>0</v>
      </c>
      <c r="P251" s="32"/>
      <c r="Q251" s="34">
        <f t="shared" ref="Q251:Q262" si="465">SUM(K251,N251)</f>
        <v>0</v>
      </c>
      <c r="R251" s="29"/>
      <c r="S251" s="31">
        <f t="shared" ref="S251:S273" si="466">C251+K251</f>
        <v>12</v>
      </c>
      <c r="T251" s="32">
        <f t="shared" ref="T251:T252" si="467">S251/Y251</f>
        <v>0.48</v>
      </c>
      <c r="U251" s="32"/>
      <c r="V251" s="33">
        <f t="shared" ref="V251:V273" si="468">F251+N251</f>
        <v>13</v>
      </c>
      <c r="W251" s="32">
        <f t="shared" ref="W251:W252" si="469">V251/Y251</f>
        <v>0.52</v>
      </c>
      <c r="X251" s="32"/>
      <c r="Y251" s="34">
        <f t="shared" ref="Y251:Y262" si="470">SUM(S251,V251)</f>
        <v>25</v>
      </c>
      <c r="Z251"/>
      <c r="AA251"/>
      <c r="AB251"/>
      <c r="AC251"/>
    </row>
    <row r="252" spans="1:29" s="1" customFormat="1" ht="11.25" customHeight="1" x14ac:dyDescent="0.25">
      <c r="A252" s="31"/>
      <c r="B252" s="29" t="s">
        <v>102</v>
      </c>
      <c r="C252" s="31">
        <v>0</v>
      </c>
      <c r="D252" s="32">
        <f t="shared" si="422"/>
        <v>0</v>
      </c>
      <c r="E252" s="32"/>
      <c r="F252" s="33">
        <v>3</v>
      </c>
      <c r="G252" s="32">
        <f t="shared" si="423"/>
        <v>1</v>
      </c>
      <c r="H252" s="32"/>
      <c r="I252" s="34">
        <f t="shared" si="464"/>
        <v>3</v>
      </c>
      <c r="J252" s="31"/>
      <c r="K252" s="31">
        <v>0</v>
      </c>
      <c r="L252" s="32">
        <v>0</v>
      </c>
      <c r="M252" s="32"/>
      <c r="N252" s="33">
        <v>0</v>
      </c>
      <c r="O252" s="32">
        <v>0</v>
      </c>
      <c r="P252" s="32"/>
      <c r="Q252" s="34">
        <f t="shared" si="465"/>
        <v>0</v>
      </c>
      <c r="R252" s="29"/>
      <c r="S252" s="31">
        <f t="shared" si="466"/>
        <v>0</v>
      </c>
      <c r="T252" s="32">
        <f t="shared" si="467"/>
        <v>0</v>
      </c>
      <c r="U252" s="32"/>
      <c r="V252" s="33">
        <f t="shared" si="468"/>
        <v>3</v>
      </c>
      <c r="W252" s="32">
        <f t="shared" si="469"/>
        <v>1</v>
      </c>
      <c r="X252" s="32"/>
      <c r="Y252" s="34">
        <f t="shared" si="470"/>
        <v>3</v>
      </c>
      <c r="Z252"/>
      <c r="AA252"/>
      <c r="AB252"/>
      <c r="AC252"/>
    </row>
    <row r="253" spans="1:29" s="1" customFormat="1" ht="11.25" customHeight="1" x14ac:dyDescent="0.25">
      <c r="A253" s="31"/>
      <c r="B253" s="29" t="s">
        <v>188</v>
      </c>
      <c r="C253" s="31">
        <v>3</v>
      </c>
      <c r="D253" s="32">
        <f>C253/I253</f>
        <v>0.6</v>
      </c>
      <c r="E253" s="32"/>
      <c r="F253" s="33">
        <v>2</v>
      </c>
      <c r="G253" s="32">
        <f>F253/I253</f>
        <v>0.4</v>
      </c>
      <c r="H253" s="32"/>
      <c r="I253" s="34">
        <f>SUM(C253,F253)</f>
        <v>5</v>
      </c>
      <c r="J253" s="31"/>
      <c r="K253" s="31">
        <v>0</v>
      </c>
      <c r="L253" s="32">
        <v>0</v>
      </c>
      <c r="M253" s="32"/>
      <c r="N253" s="33">
        <v>0</v>
      </c>
      <c r="O253" s="32">
        <v>0</v>
      </c>
      <c r="P253" s="32"/>
      <c r="Q253" s="34">
        <f>SUM(K253,N253)</f>
        <v>0</v>
      </c>
      <c r="R253" s="29"/>
      <c r="S253" s="31">
        <f>C253+K253</f>
        <v>3</v>
      </c>
      <c r="T253" s="32">
        <f>S253/Y253</f>
        <v>0.6</v>
      </c>
      <c r="U253" s="32"/>
      <c r="V253" s="33">
        <f>F253+N253</f>
        <v>2</v>
      </c>
      <c r="W253" s="32">
        <f>V253/Y253</f>
        <v>0.4</v>
      </c>
      <c r="X253" s="32"/>
      <c r="Y253" s="34">
        <f>SUM(S253,V253)</f>
        <v>5</v>
      </c>
      <c r="Z253"/>
      <c r="AA253"/>
      <c r="AB253"/>
      <c r="AC253"/>
    </row>
    <row r="254" spans="1:29" s="1" customFormat="1" ht="11.25" customHeight="1" x14ac:dyDescent="0.25">
      <c r="A254" s="31"/>
      <c r="B254" s="29" t="s">
        <v>103</v>
      </c>
      <c r="C254" s="31">
        <v>1</v>
      </c>
      <c r="D254" s="32">
        <f t="shared" si="422"/>
        <v>0.33333333333333331</v>
      </c>
      <c r="E254" s="32"/>
      <c r="F254" s="33">
        <v>2</v>
      </c>
      <c r="G254" s="32">
        <f t="shared" si="423"/>
        <v>0.66666666666666663</v>
      </c>
      <c r="H254" s="32"/>
      <c r="I254" s="34">
        <f t="shared" si="464"/>
        <v>3</v>
      </c>
      <c r="J254" s="31"/>
      <c r="K254" s="31">
        <v>0</v>
      </c>
      <c r="L254" s="32">
        <v>0</v>
      </c>
      <c r="M254" s="32"/>
      <c r="N254" s="33">
        <v>0</v>
      </c>
      <c r="O254" s="32">
        <v>0</v>
      </c>
      <c r="P254" s="32"/>
      <c r="Q254" s="34">
        <f t="shared" si="465"/>
        <v>0</v>
      </c>
      <c r="R254" s="29"/>
      <c r="S254" s="31">
        <f t="shared" si="466"/>
        <v>1</v>
      </c>
      <c r="T254" s="32">
        <f t="shared" ref="T254" si="471">S254/Y254</f>
        <v>0.33333333333333331</v>
      </c>
      <c r="U254" s="32"/>
      <c r="V254" s="33">
        <f t="shared" si="468"/>
        <v>2</v>
      </c>
      <c r="W254" s="32">
        <f t="shared" ref="W254" si="472">V254/Y254</f>
        <v>0.66666666666666663</v>
      </c>
      <c r="X254" s="32"/>
      <c r="Y254" s="34">
        <f t="shared" si="470"/>
        <v>3</v>
      </c>
      <c r="Z254"/>
      <c r="AA254"/>
      <c r="AB254"/>
      <c r="AC254"/>
    </row>
    <row r="255" spans="1:29" s="1" customFormat="1" ht="11.25" customHeight="1" x14ac:dyDescent="0.25">
      <c r="A255" s="31"/>
      <c r="B255" s="29" t="s">
        <v>104</v>
      </c>
      <c r="C255" s="31">
        <v>4</v>
      </c>
      <c r="D255" s="32">
        <f>C255/I255</f>
        <v>0.5714285714285714</v>
      </c>
      <c r="E255" s="32"/>
      <c r="F255" s="33">
        <v>3</v>
      </c>
      <c r="G255" s="32">
        <f>F255/I255</f>
        <v>0.42857142857142855</v>
      </c>
      <c r="H255" s="32"/>
      <c r="I255" s="34">
        <f t="shared" si="464"/>
        <v>7</v>
      </c>
      <c r="J255" s="31"/>
      <c r="K255" s="31">
        <v>0</v>
      </c>
      <c r="L255" s="32">
        <v>0</v>
      </c>
      <c r="M255" s="32"/>
      <c r="N255" s="33">
        <v>0</v>
      </c>
      <c r="O255" s="32">
        <v>0</v>
      </c>
      <c r="P255" s="32"/>
      <c r="Q255" s="34">
        <f t="shared" si="465"/>
        <v>0</v>
      </c>
      <c r="R255" s="29"/>
      <c r="S255" s="31">
        <f t="shared" si="466"/>
        <v>4</v>
      </c>
      <c r="T255" s="32">
        <f>S255/Y255</f>
        <v>0.5714285714285714</v>
      </c>
      <c r="U255" s="32"/>
      <c r="V255" s="33">
        <f t="shared" si="468"/>
        <v>3</v>
      </c>
      <c r="W255" s="32">
        <f>V255/Y255</f>
        <v>0.42857142857142855</v>
      </c>
      <c r="X255" s="32"/>
      <c r="Y255" s="34">
        <f t="shared" si="470"/>
        <v>7</v>
      </c>
      <c r="Z255"/>
      <c r="AA255"/>
      <c r="AB255"/>
      <c r="AC255"/>
    </row>
    <row r="256" spans="1:29" s="1" customFormat="1" ht="11.25" customHeight="1" x14ac:dyDescent="0.25">
      <c r="A256" s="31"/>
      <c r="B256" s="29" t="s">
        <v>105</v>
      </c>
      <c r="C256" s="31">
        <v>3</v>
      </c>
      <c r="D256" s="32">
        <f>C256/I256</f>
        <v>1</v>
      </c>
      <c r="E256" s="32"/>
      <c r="F256" s="33">
        <v>0</v>
      </c>
      <c r="G256" s="32">
        <f>F256/I256</f>
        <v>0</v>
      </c>
      <c r="H256" s="32"/>
      <c r="I256" s="34">
        <f t="shared" si="464"/>
        <v>3</v>
      </c>
      <c r="J256" s="31"/>
      <c r="K256" s="31">
        <v>0</v>
      </c>
      <c r="L256" s="32">
        <v>0</v>
      </c>
      <c r="M256" s="32"/>
      <c r="N256" s="33">
        <v>0</v>
      </c>
      <c r="O256" s="32">
        <v>0</v>
      </c>
      <c r="P256" s="32"/>
      <c r="Q256" s="34">
        <f t="shared" si="465"/>
        <v>0</v>
      </c>
      <c r="R256" s="29"/>
      <c r="S256" s="31">
        <f t="shared" si="466"/>
        <v>3</v>
      </c>
      <c r="T256" s="32">
        <f>S256/Y256</f>
        <v>1</v>
      </c>
      <c r="U256" s="32"/>
      <c r="V256" s="33">
        <f t="shared" si="468"/>
        <v>0</v>
      </c>
      <c r="W256" s="32">
        <f>V256/Y256</f>
        <v>0</v>
      </c>
      <c r="X256" s="32"/>
      <c r="Y256" s="34">
        <f t="shared" si="470"/>
        <v>3</v>
      </c>
      <c r="Z256"/>
      <c r="AA256"/>
      <c r="AB256"/>
      <c r="AC256"/>
    </row>
    <row r="257" spans="1:29" s="1" customFormat="1" ht="11.25" customHeight="1" x14ac:dyDescent="0.25">
      <c r="A257" s="31"/>
      <c r="B257" s="29" t="s">
        <v>148</v>
      </c>
      <c r="C257" s="31">
        <v>3</v>
      </c>
      <c r="D257" s="32">
        <f t="shared" si="422"/>
        <v>0.75</v>
      </c>
      <c r="E257" s="32"/>
      <c r="F257" s="33">
        <v>1</v>
      </c>
      <c r="G257" s="32">
        <f t="shared" si="423"/>
        <v>0.25</v>
      </c>
      <c r="H257" s="32"/>
      <c r="I257" s="34">
        <f t="shared" si="464"/>
        <v>4</v>
      </c>
      <c r="J257" s="31"/>
      <c r="K257" s="31">
        <v>0</v>
      </c>
      <c r="L257" s="32">
        <v>0</v>
      </c>
      <c r="M257" s="32"/>
      <c r="N257" s="33">
        <v>0</v>
      </c>
      <c r="O257" s="32">
        <v>0</v>
      </c>
      <c r="P257" s="32"/>
      <c r="Q257" s="34">
        <f t="shared" si="465"/>
        <v>0</v>
      </c>
      <c r="R257" s="29"/>
      <c r="S257" s="31">
        <f t="shared" si="466"/>
        <v>3</v>
      </c>
      <c r="T257" s="32">
        <f t="shared" ref="T257:T259" si="473">S257/Y257</f>
        <v>0.75</v>
      </c>
      <c r="U257" s="32"/>
      <c r="V257" s="33">
        <f t="shared" si="468"/>
        <v>1</v>
      </c>
      <c r="W257" s="32">
        <f t="shared" ref="W257:W259" si="474">V257/Y257</f>
        <v>0.25</v>
      </c>
      <c r="X257" s="32"/>
      <c r="Y257" s="34">
        <f t="shared" si="470"/>
        <v>4</v>
      </c>
      <c r="Z257"/>
      <c r="AA257"/>
      <c r="AB257"/>
      <c r="AC257"/>
    </row>
    <row r="258" spans="1:29" s="1" customFormat="1" ht="11.25" customHeight="1" x14ac:dyDescent="0.25">
      <c r="A258" s="31"/>
      <c r="B258" s="29" t="s">
        <v>162</v>
      </c>
      <c r="C258" s="31">
        <v>2</v>
      </c>
      <c r="D258" s="32">
        <f t="shared" si="422"/>
        <v>1</v>
      </c>
      <c r="E258" s="32"/>
      <c r="F258" s="33">
        <v>0</v>
      </c>
      <c r="G258" s="32">
        <f t="shared" si="423"/>
        <v>0</v>
      </c>
      <c r="H258" s="32"/>
      <c r="I258" s="34">
        <f t="shared" si="464"/>
        <v>2</v>
      </c>
      <c r="J258" s="31"/>
      <c r="K258" s="31">
        <v>0</v>
      </c>
      <c r="L258" s="32">
        <v>0</v>
      </c>
      <c r="M258" s="32"/>
      <c r="N258" s="33">
        <v>0</v>
      </c>
      <c r="O258" s="32">
        <v>0</v>
      </c>
      <c r="P258" s="32"/>
      <c r="Q258" s="34">
        <f t="shared" si="465"/>
        <v>0</v>
      </c>
      <c r="R258" s="29"/>
      <c r="S258" s="31">
        <f t="shared" si="466"/>
        <v>2</v>
      </c>
      <c r="T258" s="32">
        <f t="shared" si="473"/>
        <v>1</v>
      </c>
      <c r="U258" s="32"/>
      <c r="V258" s="33">
        <f t="shared" si="468"/>
        <v>0</v>
      </c>
      <c r="W258" s="32">
        <f t="shared" si="474"/>
        <v>0</v>
      </c>
      <c r="X258" s="32"/>
      <c r="Y258" s="34">
        <f t="shared" si="470"/>
        <v>2</v>
      </c>
      <c r="Z258"/>
      <c r="AA258"/>
      <c r="AB258"/>
      <c r="AC258"/>
    </row>
    <row r="259" spans="1:29" s="1" customFormat="1" ht="11.25" customHeight="1" x14ac:dyDescent="0.25">
      <c r="A259" s="31"/>
      <c r="B259" s="29" t="s">
        <v>107</v>
      </c>
      <c r="C259" s="31">
        <v>4</v>
      </c>
      <c r="D259" s="32">
        <f t="shared" si="422"/>
        <v>1</v>
      </c>
      <c r="E259" s="32"/>
      <c r="F259" s="33">
        <v>0</v>
      </c>
      <c r="G259" s="32">
        <f t="shared" si="423"/>
        <v>0</v>
      </c>
      <c r="H259" s="32"/>
      <c r="I259" s="34">
        <f t="shared" si="464"/>
        <v>4</v>
      </c>
      <c r="J259" s="31"/>
      <c r="K259" s="31">
        <v>0</v>
      </c>
      <c r="L259" s="32">
        <v>0</v>
      </c>
      <c r="M259" s="32"/>
      <c r="N259" s="33">
        <v>0</v>
      </c>
      <c r="O259" s="32">
        <v>0</v>
      </c>
      <c r="P259" s="32"/>
      <c r="Q259" s="34">
        <f t="shared" si="465"/>
        <v>0</v>
      </c>
      <c r="R259" s="29"/>
      <c r="S259" s="31">
        <f t="shared" si="466"/>
        <v>4</v>
      </c>
      <c r="T259" s="32">
        <f t="shared" si="473"/>
        <v>1</v>
      </c>
      <c r="U259" s="32"/>
      <c r="V259" s="33">
        <f t="shared" si="468"/>
        <v>0</v>
      </c>
      <c r="W259" s="32">
        <f t="shared" si="474"/>
        <v>0</v>
      </c>
      <c r="X259" s="32"/>
      <c r="Y259" s="34">
        <f t="shared" si="470"/>
        <v>4</v>
      </c>
      <c r="Z259"/>
      <c r="AA259"/>
      <c r="AB259"/>
      <c r="AC259"/>
    </row>
    <row r="260" spans="1:29" s="1" customFormat="1" ht="11.25" customHeight="1" x14ac:dyDescent="0.25">
      <c r="A260" s="31"/>
      <c r="B260" s="29" t="s">
        <v>106</v>
      </c>
      <c r="C260" s="31">
        <v>13</v>
      </c>
      <c r="D260" s="32">
        <f>C260/I260</f>
        <v>0.54166666666666663</v>
      </c>
      <c r="E260" s="32"/>
      <c r="F260" s="33">
        <v>11</v>
      </c>
      <c r="G260" s="32">
        <f>F260/I260</f>
        <v>0.45833333333333331</v>
      </c>
      <c r="H260" s="32"/>
      <c r="I260" s="34">
        <f t="shared" si="464"/>
        <v>24</v>
      </c>
      <c r="J260" s="31"/>
      <c r="K260" s="31">
        <v>0</v>
      </c>
      <c r="L260" s="32">
        <v>0</v>
      </c>
      <c r="M260" s="32"/>
      <c r="N260" s="33">
        <v>0</v>
      </c>
      <c r="O260" s="32">
        <v>0</v>
      </c>
      <c r="P260" s="32"/>
      <c r="Q260" s="34">
        <f t="shared" si="465"/>
        <v>0</v>
      </c>
      <c r="R260" s="29"/>
      <c r="S260" s="31">
        <f t="shared" si="466"/>
        <v>13</v>
      </c>
      <c r="T260" s="32">
        <f>S260/Y260</f>
        <v>0.54166666666666663</v>
      </c>
      <c r="U260" s="32"/>
      <c r="V260" s="33">
        <f t="shared" si="468"/>
        <v>11</v>
      </c>
      <c r="W260" s="32">
        <f>V260/Y260</f>
        <v>0.45833333333333331</v>
      </c>
      <c r="X260" s="32"/>
      <c r="Y260" s="34">
        <f t="shared" si="470"/>
        <v>24</v>
      </c>
      <c r="Z260"/>
      <c r="AA260"/>
      <c r="AB260"/>
      <c r="AC260"/>
    </row>
    <row r="261" spans="1:29" s="1" customFormat="1" ht="11.25" customHeight="1" x14ac:dyDescent="0.25">
      <c r="A261" s="31"/>
      <c r="B261" s="29" t="s">
        <v>108</v>
      </c>
      <c r="C261" s="31">
        <v>0</v>
      </c>
      <c r="D261" s="32">
        <f t="shared" si="422"/>
        <v>0</v>
      </c>
      <c r="E261" s="32"/>
      <c r="F261" s="33">
        <v>5</v>
      </c>
      <c r="G261" s="32">
        <f t="shared" si="423"/>
        <v>1</v>
      </c>
      <c r="H261" s="32"/>
      <c r="I261" s="34">
        <f t="shared" si="464"/>
        <v>5</v>
      </c>
      <c r="J261" s="31"/>
      <c r="K261" s="31">
        <v>0</v>
      </c>
      <c r="L261" s="32">
        <v>0</v>
      </c>
      <c r="M261" s="32"/>
      <c r="N261" s="33">
        <v>0</v>
      </c>
      <c r="O261" s="32">
        <v>0</v>
      </c>
      <c r="P261" s="32"/>
      <c r="Q261" s="34">
        <f t="shared" si="465"/>
        <v>0</v>
      </c>
      <c r="R261" s="29"/>
      <c r="S261" s="31">
        <f t="shared" si="466"/>
        <v>0</v>
      </c>
      <c r="T261" s="32">
        <f t="shared" ref="T261:T262" si="475">S261/Y261</f>
        <v>0</v>
      </c>
      <c r="U261" s="32"/>
      <c r="V261" s="33">
        <f t="shared" si="468"/>
        <v>5</v>
      </c>
      <c r="W261" s="32">
        <f t="shared" ref="W261:W262" si="476">V261/Y261</f>
        <v>1</v>
      </c>
      <c r="X261" s="32"/>
      <c r="Y261" s="34">
        <f t="shared" si="470"/>
        <v>5</v>
      </c>
      <c r="Z261"/>
      <c r="AA261"/>
      <c r="AB261"/>
      <c r="AC261"/>
    </row>
    <row r="262" spans="1:29" s="1" customFormat="1" ht="11.25" customHeight="1" x14ac:dyDescent="0.25">
      <c r="A262" s="31"/>
      <c r="B262" s="29" t="s">
        <v>109</v>
      </c>
      <c r="C262" s="31">
        <v>1</v>
      </c>
      <c r="D262" s="32">
        <f t="shared" si="422"/>
        <v>8.3333333333333329E-2</v>
      </c>
      <c r="E262" s="32"/>
      <c r="F262" s="33">
        <v>11</v>
      </c>
      <c r="G262" s="32">
        <f t="shared" si="423"/>
        <v>0.91666666666666663</v>
      </c>
      <c r="H262" s="32"/>
      <c r="I262" s="34">
        <f t="shared" si="464"/>
        <v>12</v>
      </c>
      <c r="J262" s="31"/>
      <c r="K262" s="31">
        <v>0</v>
      </c>
      <c r="L262" s="32">
        <v>0</v>
      </c>
      <c r="M262" s="32"/>
      <c r="N262" s="33">
        <v>0</v>
      </c>
      <c r="O262" s="32">
        <v>0</v>
      </c>
      <c r="P262" s="32"/>
      <c r="Q262" s="34">
        <f t="shared" si="465"/>
        <v>0</v>
      </c>
      <c r="R262" s="29"/>
      <c r="S262" s="31">
        <f t="shared" si="466"/>
        <v>1</v>
      </c>
      <c r="T262" s="32">
        <f t="shared" si="475"/>
        <v>8.3333333333333329E-2</v>
      </c>
      <c r="U262" s="32"/>
      <c r="V262" s="33">
        <f t="shared" si="468"/>
        <v>11</v>
      </c>
      <c r="W262" s="32">
        <f t="shared" si="476"/>
        <v>0.91666666666666663</v>
      </c>
      <c r="X262" s="32"/>
      <c r="Y262" s="34">
        <f t="shared" si="470"/>
        <v>12</v>
      </c>
      <c r="Z262"/>
      <c r="AA262"/>
      <c r="AB262"/>
      <c r="AC262"/>
    </row>
    <row r="263" spans="1:29" s="1" customFormat="1" ht="11.25" customHeight="1" x14ac:dyDescent="0.25">
      <c r="A263" s="31"/>
      <c r="B263" s="29" t="s">
        <v>112</v>
      </c>
      <c r="C263" s="31"/>
      <c r="D263" s="32"/>
      <c r="E263" s="32"/>
      <c r="F263" s="33"/>
      <c r="G263" s="32"/>
      <c r="H263" s="32"/>
      <c r="I263" s="34"/>
      <c r="J263" s="31"/>
      <c r="K263" s="31"/>
      <c r="L263" s="32"/>
      <c r="M263" s="32"/>
      <c r="N263" s="33"/>
      <c r="O263" s="32"/>
      <c r="P263" s="32"/>
      <c r="Q263" s="34"/>
      <c r="R263" s="29"/>
      <c r="S263" s="31"/>
      <c r="T263" s="32"/>
      <c r="U263" s="32"/>
      <c r="V263" s="33"/>
      <c r="W263" s="32"/>
      <c r="X263" s="32"/>
      <c r="Y263" s="34"/>
      <c r="Z263"/>
      <c r="AA263"/>
      <c r="AB263"/>
      <c r="AC263"/>
    </row>
    <row r="264" spans="1:29" s="1" customFormat="1" ht="11.25" customHeight="1" x14ac:dyDescent="0.25">
      <c r="A264" s="31"/>
      <c r="B264" s="30" t="s">
        <v>110</v>
      </c>
      <c r="C264" s="31">
        <v>3</v>
      </c>
      <c r="D264" s="32">
        <f t="shared" si="422"/>
        <v>0.6</v>
      </c>
      <c r="E264" s="32"/>
      <c r="F264" s="33">
        <v>2</v>
      </c>
      <c r="G264" s="32">
        <f t="shared" si="423"/>
        <v>0.4</v>
      </c>
      <c r="H264" s="32"/>
      <c r="I264" s="34">
        <f t="shared" ref="I264:I271" si="477">SUM(C264,F264)</f>
        <v>5</v>
      </c>
      <c r="J264" s="31"/>
      <c r="K264" s="31">
        <v>0</v>
      </c>
      <c r="L264" s="32">
        <v>0</v>
      </c>
      <c r="M264" s="32"/>
      <c r="N264" s="33">
        <v>0</v>
      </c>
      <c r="O264" s="32">
        <v>0</v>
      </c>
      <c r="P264" s="32"/>
      <c r="Q264" s="34">
        <f t="shared" ref="Q264:Q265" si="478">SUM(K264,N264)</f>
        <v>0</v>
      </c>
      <c r="R264" s="29"/>
      <c r="S264" s="31">
        <f t="shared" si="466"/>
        <v>3</v>
      </c>
      <c r="T264" s="32">
        <f t="shared" ref="T264:T265" si="479">S264/Y264</f>
        <v>0.6</v>
      </c>
      <c r="U264" s="32"/>
      <c r="V264" s="33">
        <f t="shared" si="468"/>
        <v>2</v>
      </c>
      <c r="W264" s="32">
        <f t="shared" ref="W264:W265" si="480">V264/Y264</f>
        <v>0.4</v>
      </c>
      <c r="X264" s="32"/>
      <c r="Y264" s="34">
        <f t="shared" ref="Y264:Y265" si="481">SUM(S264,V264)</f>
        <v>5</v>
      </c>
      <c r="Z264"/>
      <c r="AA264"/>
      <c r="AB264"/>
      <c r="AC264"/>
    </row>
    <row r="265" spans="1:29" s="1" customFormat="1" ht="11.25" customHeight="1" x14ac:dyDescent="0.25">
      <c r="A265" s="31"/>
      <c r="B265" s="30" t="s">
        <v>111</v>
      </c>
      <c r="C265" s="31">
        <v>0</v>
      </c>
      <c r="D265" s="32">
        <f t="shared" si="422"/>
        <v>0</v>
      </c>
      <c r="E265" s="32"/>
      <c r="F265" s="33">
        <v>2</v>
      </c>
      <c r="G265" s="32">
        <f t="shared" si="423"/>
        <v>1</v>
      </c>
      <c r="H265" s="32"/>
      <c r="I265" s="34">
        <f t="shared" si="477"/>
        <v>2</v>
      </c>
      <c r="J265" s="31"/>
      <c r="K265" s="31">
        <v>0</v>
      </c>
      <c r="L265" s="32">
        <v>0</v>
      </c>
      <c r="M265" s="32"/>
      <c r="N265" s="33">
        <v>0</v>
      </c>
      <c r="O265" s="32">
        <v>0</v>
      </c>
      <c r="P265" s="32"/>
      <c r="Q265" s="34">
        <f t="shared" si="478"/>
        <v>0</v>
      </c>
      <c r="R265" s="29"/>
      <c r="S265" s="31">
        <f t="shared" si="466"/>
        <v>0</v>
      </c>
      <c r="T265" s="32">
        <f t="shared" si="479"/>
        <v>0</v>
      </c>
      <c r="U265" s="32"/>
      <c r="V265" s="33">
        <f t="shared" si="468"/>
        <v>2</v>
      </c>
      <c r="W265" s="32">
        <f t="shared" si="480"/>
        <v>1</v>
      </c>
      <c r="X265" s="32"/>
      <c r="Y265" s="34">
        <f t="shared" si="481"/>
        <v>2</v>
      </c>
      <c r="Z265"/>
      <c r="AA265"/>
      <c r="AB265"/>
      <c r="AC265"/>
    </row>
    <row r="266" spans="1:29" s="1" customFormat="1" ht="11.25" customHeight="1" x14ac:dyDescent="0.25">
      <c r="A266" s="31"/>
      <c r="B266" s="29" t="s">
        <v>190</v>
      </c>
      <c r="C266" s="31"/>
      <c r="D266" s="32"/>
      <c r="E266" s="32"/>
      <c r="F266" s="33"/>
      <c r="G266" s="32"/>
      <c r="H266" s="32"/>
      <c r="I266" s="34"/>
      <c r="J266" s="31"/>
      <c r="K266" s="31"/>
      <c r="L266" s="32"/>
      <c r="M266" s="32"/>
      <c r="N266" s="33"/>
      <c r="O266" s="32"/>
      <c r="P266" s="32"/>
      <c r="Q266" s="34"/>
      <c r="R266" s="29"/>
      <c r="S266" s="31"/>
      <c r="T266" s="32"/>
      <c r="U266" s="32"/>
      <c r="V266" s="33"/>
      <c r="W266" s="32"/>
      <c r="X266" s="32"/>
      <c r="Y266" s="34"/>
      <c r="Z266"/>
      <c r="AA266"/>
      <c r="AB266"/>
      <c r="AC266"/>
    </row>
    <row r="267" spans="1:29" s="1" customFormat="1" ht="11.25" customHeight="1" x14ac:dyDescent="0.25">
      <c r="A267" s="31"/>
      <c r="B267" s="30" t="s">
        <v>110</v>
      </c>
      <c r="C267" s="31">
        <v>4</v>
      </c>
      <c r="D267" s="32">
        <f>C267/I267</f>
        <v>0.33333333333333331</v>
      </c>
      <c r="E267" s="32"/>
      <c r="F267" s="33">
        <v>8</v>
      </c>
      <c r="G267" s="32">
        <f>F267/I267</f>
        <v>0.66666666666666663</v>
      </c>
      <c r="H267" s="32"/>
      <c r="I267" s="34">
        <f t="shared" si="477"/>
        <v>12</v>
      </c>
      <c r="J267" s="31"/>
      <c r="K267" s="31">
        <v>0</v>
      </c>
      <c r="L267" s="32">
        <v>0</v>
      </c>
      <c r="M267" s="32"/>
      <c r="N267" s="33">
        <v>0</v>
      </c>
      <c r="O267" s="32">
        <v>0</v>
      </c>
      <c r="P267" s="32"/>
      <c r="Q267" s="34">
        <f t="shared" ref="Q267:Q271" si="482">SUM(K267,N267)</f>
        <v>0</v>
      </c>
      <c r="R267" s="29"/>
      <c r="S267" s="31">
        <f t="shared" si="466"/>
        <v>4</v>
      </c>
      <c r="T267" s="32">
        <f>S267/Y267</f>
        <v>0.33333333333333331</v>
      </c>
      <c r="U267" s="32"/>
      <c r="V267" s="33">
        <f t="shared" si="468"/>
        <v>8</v>
      </c>
      <c r="W267" s="32">
        <f>V267/Y267</f>
        <v>0.66666666666666663</v>
      </c>
      <c r="X267" s="32"/>
      <c r="Y267" s="34">
        <f t="shared" ref="Y267:Y271" si="483">SUM(S267,V267)</f>
        <v>12</v>
      </c>
      <c r="Z267"/>
      <c r="AA267"/>
      <c r="AB267"/>
      <c r="AC267"/>
    </row>
    <row r="268" spans="1:29" s="1" customFormat="1" ht="11.25" customHeight="1" x14ac:dyDescent="0.25">
      <c r="A268" s="31"/>
      <c r="B268" s="30" t="s">
        <v>111</v>
      </c>
      <c r="C268" s="31">
        <v>0</v>
      </c>
      <c r="D268" s="32">
        <f>C268/I268</f>
        <v>0</v>
      </c>
      <c r="E268" s="32"/>
      <c r="F268" s="33">
        <v>1</v>
      </c>
      <c r="G268" s="32">
        <f>F268/I268</f>
        <v>1</v>
      </c>
      <c r="H268" s="32"/>
      <c r="I268" s="34">
        <f t="shared" si="477"/>
        <v>1</v>
      </c>
      <c r="J268" s="31"/>
      <c r="K268" s="31">
        <v>0</v>
      </c>
      <c r="L268" s="32">
        <v>0</v>
      </c>
      <c r="M268" s="32"/>
      <c r="N268" s="33">
        <v>0</v>
      </c>
      <c r="O268" s="32">
        <v>0</v>
      </c>
      <c r="P268" s="32"/>
      <c r="Q268" s="34">
        <f t="shared" si="482"/>
        <v>0</v>
      </c>
      <c r="R268" s="29"/>
      <c r="S268" s="31">
        <f t="shared" si="466"/>
        <v>0</v>
      </c>
      <c r="T268" s="32">
        <f>S268/Y268</f>
        <v>0</v>
      </c>
      <c r="U268" s="32"/>
      <c r="V268" s="33">
        <f t="shared" si="468"/>
        <v>1</v>
      </c>
      <c r="W268" s="32">
        <f>V268/Y268</f>
        <v>1</v>
      </c>
      <c r="X268" s="32"/>
      <c r="Y268" s="34">
        <f t="shared" si="483"/>
        <v>1</v>
      </c>
      <c r="Z268"/>
      <c r="AA268"/>
      <c r="AB268"/>
      <c r="AC268"/>
    </row>
    <row r="269" spans="1:29" s="1" customFormat="1" ht="11.25" customHeight="1" x14ac:dyDescent="0.25">
      <c r="A269" s="31"/>
      <c r="B269" s="29" t="s">
        <v>204</v>
      </c>
      <c r="C269" s="31">
        <v>2</v>
      </c>
      <c r="D269" s="32">
        <f>C269/I269</f>
        <v>1</v>
      </c>
      <c r="E269" s="32"/>
      <c r="F269" s="33">
        <v>0</v>
      </c>
      <c r="G269" s="32">
        <f>F269/I269</f>
        <v>0</v>
      </c>
      <c r="H269" s="32"/>
      <c r="I269" s="34">
        <f>SUM(C269,F269)</f>
        <v>2</v>
      </c>
      <c r="J269" s="31"/>
      <c r="K269" s="31">
        <v>0</v>
      </c>
      <c r="L269" s="32">
        <v>0</v>
      </c>
      <c r="M269" s="32"/>
      <c r="N269" s="33">
        <v>0</v>
      </c>
      <c r="O269" s="32">
        <v>0</v>
      </c>
      <c r="P269" s="32"/>
      <c r="Q269" s="34">
        <f>SUM(K269,N269)</f>
        <v>0</v>
      </c>
      <c r="R269" s="29"/>
      <c r="S269" s="31">
        <f>C269+K269</f>
        <v>2</v>
      </c>
      <c r="T269" s="32">
        <f>S269/Y269</f>
        <v>1</v>
      </c>
      <c r="U269" s="32"/>
      <c r="V269" s="33">
        <f>F269+N269</f>
        <v>0</v>
      </c>
      <c r="W269" s="32">
        <f>V269/Y269</f>
        <v>0</v>
      </c>
      <c r="X269" s="32"/>
      <c r="Y269" s="34">
        <f>SUM(S269,V269)</f>
        <v>2</v>
      </c>
      <c r="Z269"/>
      <c r="AA269"/>
      <c r="AB269"/>
      <c r="AC269"/>
    </row>
    <row r="270" spans="1:29" s="1" customFormat="1" ht="11.25" customHeight="1" x14ac:dyDescent="0.25">
      <c r="A270" s="31"/>
      <c r="B270" s="29" t="s">
        <v>181</v>
      </c>
      <c r="C270" s="31">
        <v>0</v>
      </c>
      <c r="D270" s="32">
        <f>C270/I270</f>
        <v>0</v>
      </c>
      <c r="E270" s="32"/>
      <c r="F270" s="33">
        <v>2</v>
      </c>
      <c r="G270" s="32">
        <f>F270/I270</f>
        <v>1</v>
      </c>
      <c r="H270" s="32"/>
      <c r="I270" s="34">
        <f>SUM(C270,F270)</f>
        <v>2</v>
      </c>
      <c r="J270" s="31"/>
      <c r="K270" s="31">
        <v>0</v>
      </c>
      <c r="L270" s="32">
        <v>0</v>
      </c>
      <c r="M270" s="32"/>
      <c r="N270" s="33">
        <v>0</v>
      </c>
      <c r="O270" s="32">
        <v>0</v>
      </c>
      <c r="P270" s="32"/>
      <c r="Q270" s="34">
        <f>SUM(K270,N270)</f>
        <v>0</v>
      </c>
      <c r="R270" s="29"/>
      <c r="S270" s="31">
        <f>C270+K270</f>
        <v>0</v>
      </c>
      <c r="T270" s="32">
        <f>S270/Y270</f>
        <v>0</v>
      </c>
      <c r="U270" s="32"/>
      <c r="V270" s="33">
        <f>F270+N270</f>
        <v>2</v>
      </c>
      <c r="W270" s="32">
        <f>V270/Y270</f>
        <v>1</v>
      </c>
      <c r="X270" s="32"/>
      <c r="Y270" s="34">
        <f>SUM(S270,V270)</f>
        <v>2</v>
      </c>
      <c r="Z270"/>
      <c r="AA270"/>
      <c r="AB270"/>
      <c r="AC270"/>
    </row>
    <row r="271" spans="1:29" s="1" customFormat="1" ht="11.25" customHeight="1" x14ac:dyDescent="0.25">
      <c r="A271" s="31"/>
      <c r="B271" s="29" t="s">
        <v>163</v>
      </c>
      <c r="C271" s="31">
        <v>1</v>
      </c>
      <c r="D271" s="32">
        <f t="shared" si="422"/>
        <v>1</v>
      </c>
      <c r="E271" s="32"/>
      <c r="F271" s="33">
        <v>0</v>
      </c>
      <c r="G271" s="32">
        <f t="shared" si="423"/>
        <v>0</v>
      </c>
      <c r="H271" s="32"/>
      <c r="I271" s="34">
        <f t="shared" si="477"/>
        <v>1</v>
      </c>
      <c r="J271" s="31"/>
      <c r="K271" s="31">
        <v>0</v>
      </c>
      <c r="L271" s="32">
        <v>0</v>
      </c>
      <c r="M271" s="32"/>
      <c r="N271" s="33">
        <v>0</v>
      </c>
      <c r="O271" s="32">
        <v>0</v>
      </c>
      <c r="P271" s="32"/>
      <c r="Q271" s="34">
        <f t="shared" si="482"/>
        <v>0</v>
      </c>
      <c r="R271" s="29"/>
      <c r="S271" s="31">
        <f t="shared" si="466"/>
        <v>1</v>
      </c>
      <c r="T271" s="32">
        <f t="shared" ref="T271" si="484">S271/Y271</f>
        <v>1</v>
      </c>
      <c r="U271" s="32"/>
      <c r="V271" s="33">
        <f t="shared" si="468"/>
        <v>0</v>
      </c>
      <c r="W271" s="32">
        <f t="shared" ref="W271" si="485">V271/Y271</f>
        <v>0</v>
      </c>
      <c r="X271" s="32"/>
      <c r="Y271" s="34">
        <f t="shared" si="483"/>
        <v>1</v>
      </c>
      <c r="Z271"/>
      <c r="AA271"/>
      <c r="AB271"/>
      <c r="AC271"/>
    </row>
    <row r="272" spans="1:29" s="1" customFormat="1" ht="8.15" customHeight="1" x14ac:dyDescent="0.25">
      <c r="A272" s="31"/>
      <c r="B272" s="29"/>
      <c r="C272" s="31"/>
      <c r="D272" s="32"/>
      <c r="E272" s="32"/>
      <c r="F272" s="33"/>
      <c r="G272" s="32"/>
      <c r="H272" s="32"/>
      <c r="I272" s="34"/>
      <c r="J272" s="31"/>
      <c r="K272" s="31"/>
      <c r="L272" s="32"/>
      <c r="M272" s="32"/>
      <c r="N272" s="33"/>
      <c r="O272" s="32"/>
      <c r="P272" s="32"/>
      <c r="Q272" s="34"/>
      <c r="R272" s="29"/>
      <c r="S272" s="31"/>
      <c r="T272" s="32"/>
      <c r="U272" s="32"/>
      <c r="V272" s="33"/>
      <c r="W272" s="32"/>
      <c r="X272" s="32"/>
      <c r="Y272" s="34"/>
      <c r="Z272"/>
      <c r="AA272"/>
      <c r="AB272"/>
      <c r="AC272"/>
    </row>
    <row r="273" spans="1:29" s="2" customFormat="1" ht="11.25" customHeight="1" x14ac:dyDescent="0.25">
      <c r="A273" s="15"/>
      <c r="B273" s="4" t="s">
        <v>234</v>
      </c>
      <c r="C273" s="15">
        <f>SUM(C251:C272)</f>
        <v>56</v>
      </c>
      <c r="D273" s="32">
        <f t="shared" si="422"/>
        <v>0.45901639344262296</v>
      </c>
      <c r="E273" s="32"/>
      <c r="F273" s="15">
        <f>SUM(F251:F272)</f>
        <v>66</v>
      </c>
      <c r="G273" s="32">
        <f t="shared" si="423"/>
        <v>0.54098360655737709</v>
      </c>
      <c r="H273" s="32"/>
      <c r="I273" s="9">
        <f>SUM(C273,F273)</f>
        <v>122</v>
      </c>
      <c r="J273" s="31"/>
      <c r="K273" s="15">
        <f>SUM(K251:K272)</f>
        <v>0</v>
      </c>
      <c r="L273" s="32">
        <v>0</v>
      </c>
      <c r="M273" s="32"/>
      <c r="N273" s="15">
        <f>SUM(N251:N272)</f>
        <v>0</v>
      </c>
      <c r="O273" s="32">
        <v>0</v>
      </c>
      <c r="P273" s="32"/>
      <c r="Q273" s="9">
        <f>SUM(K273,N273)</f>
        <v>0</v>
      </c>
      <c r="R273" s="29"/>
      <c r="S273" s="15">
        <f t="shared" si="466"/>
        <v>56</v>
      </c>
      <c r="T273" s="32">
        <f t="shared" ref="T273" si="486">S273/Y273</f>
        <v>0.45901639344262296</v>
      </c>
      <c r="U273" s="32"/>
      <c r="V273" s="7">
        <f t="shared" si="468"/>
        <v>66</v>
      </c>
      <c r="W273" s="32">
        <f t="shared" ref="W273" si="487">V273/Y273</f>
        <v>0.54098360655737709</v>
      </c>
      <c r="X273" s="32"/>
      <c r="Y273" s="9">
        <f>SUM(S273,V273)</f>
        <v>122</v>
      </c>
      <c r="Z273"/>
      <c r="AA273"/>
      <c r="AB273"/>
      <c r="AC273"/>
    </row>
    <row r="274" spans="1:29" s="1" customFormat="1" ht="10" customHeight="1" x14ac:dyDescent="0.25">
      <c r="A274" s="36"/>
      <c r="B274" s="29"/>
      <c r="C274" s="31"/>
      <c r="D274" s="32"/>
      <c r="E274" s="32"/>
      <c r="F274" s="33"/>
      <c r="G274" s="32"/>
      <c r="H274" s="32"/>
      <c r="I274" s="34"/>
      <c r="J274" s="31"/>
      <c r="K274" s="31"/>
      <c r="L274" s="32"/>
      <c r="M274" s="32"/>
      <c r="N274" s="33"/>
      <c r="O274" s="32"/>
      <c r="P274" s="32"/>
      <c r="Q274" s="34"/>
      <c r="R274" s="29"/>
      <c r="S274" s="31"/>
      <c r="T274" s="32"/>
      <c r="U274" s="32"/>
      <c r="V274" s="33"/>
      <c r="W274" s="32"/>
      <c r="X274" s="32"/>
      <c r="Y274" s="34"/>
      <c r="Z274"/>
      <c r="AA274"/>
      <c r="AB274"/>
      <c r="AC274"/>
    </row>
    <row r="275" spans="1:29" s="1" customFormat="1" ht="11.25" customHeight="1" x14ac:dyDescent="0.25">
      <c r="A275" s="15" t="s">
        <v>10</v>
      </c>
      <c r="B275" s="29"/>
      <c r="C275" s="31"/>
      <c r="D275" s="32"/>
      <c r="E275" s="32"/>
      <c r="F275" s="33"/>
      <c r="G275" s="32"/>
      <c r="H275" s="32"/>
      <c r="I275" s="34"/>
      <c r="J275" s="31"/>
      <c r="K275" s="31"/>
      <c r="L275" s="32"/>
      <c r="M275" s="32"/>
      <c r="N275" s="33"/>
      <c r="O275" s="32"/>
      <c r="P275" s="32"/>
      <c r="Q275" s="34"/>
      <c r="R275" s="29"/>
      <c r="S275" s="31"/>
      <c r="T275" s="32"/>
      <c r="U275" s="32"/>
      <c r="V275" s="33"/>
      <c r="W275" s="32"/>
      <c r="X275" s="32"/>
      <c r="Y275" s="34"/>
      <c r="Z275"/>
      <c r="AA275"/>
      <c r="AB275"/>
      <c r="AC275"/>
    </row>
    <row r="276" spans="1:29" s="1" customFormat="1" ht="11.25" customHeight="1" x14ac:dyDescent="0.25">
      <c r="A276" s="31"/>
      <c r="B276" s="29" t="s">
        <v>100</v>
      </c>
      <c r="C276" s="31">
        <v>2</v>
      </c>
      <c r="D276" s="32">
        <f>C276/I276</f>
        <v>0.5</v>
      </c>
      <c r="E276" s="32"/>
      <c r="F276" s="33">
        <v>2</v>
      </c>
      <c r="G276" s="32">
        <f>F276/I276</f>
        <v>0.5</v>
      </c>
      <c r="H276" s="32"/>
      <c r="I276" s="34">
        <f>SUM(C276,F276)</f>
        <v>4</v>
      </c>
      <c r="J276" s="31"/>
      <c r="K276" s="31"/>
      <c r="L276" s="32"/>
      <c r="M276" s="32"/>
      <c r="N276" s="33"/>
      <c r="O276" s="32"/>
      <c r="P276" s="32"/>
      <c r="Q276" s="34">
        <f>SUM(K276,N276)</f>
        <v>0</v>
      </c>
      <c r="R276" s="29"/>
      <c r="S276" s="31">
        <f t="shared" ref="S276:S279" si="488">C276+K276</f>
        <v>2</v>
      </c>
      <c r="T276" s="32">
        <f>S276/Y276</f>
        <v>0.5</v>
      </c>
      <c r="U276" s="32"/>
      <c r="V276" s="33">
        <f t="shared" ref="V276:V279" si="489">F276+N276</f>
        <v>2</v>
      </c>
      <c r="W276" s="32">
        <f>V276/Y276</f>
        <v>0.5</v>
      </c>
      <c r="X276" s="32"/>
      <c r="Y276" s="34">
        <f>SUM(S276,V276)</f>
        <v>4</v>
      </c>
      <c r="Z276"/>
      <c r="AA276"/>
      <c r="AB276"/>
      <c r="AC276"/>
    </row>
    <row r="277" spans="1:29" s="1" customFormat="1" ht="11.25" customHeight="1" x14ac:dyDescent="0.25">
      <c r="A277" s="31"/>
      <c r="B277" s="29" t="s">
        <v>230</v>
      </c>
      <c r="C277" s="31">
        <v>1</v>
      </c>
      <c r="D277" s="32">
        <f>C277/I277</f>
        <v>0.5</v>
      </c>
      <c r="E277" s="32"/>
      <c r="F277" s="33">
        <v>1</v>
      </c>
      <c r="G277" s="32">
        <f>F277/I277</f>
        <v>0.5</v>
      </c>
      <c r="H277" s="32"/>
      <c r="I277" s="34">
        <f>SUM(C277,F277)</f>
        <v>2</v>
      </c>
      <c r="J277" s="31"/>
      <c r="K277" s="31"/>
      <c r="L277" s="32"/>
      <c r="M277" s="32"/>
      <c r="N277" s="33"/>
      <c r="O277" s="32"/>
      <c r="P277" s="32"/>
      <c r="Q277" s="34">
        <f>SUM(K277,N277)</f>
        <v>0</v>
      </c>
      <c r="R277" s="29"/>
      <c r="S277" s="31">
        <f t="shared" si="488"/>
        <v>1</v>
      </c>
      <c r="T277" s="32">
        <f>S277/Y277</f>
        <v>0.5</v>
      </c>
      <c r="U277" s="32"/>
      <c r="V277" s="33">
        <f t="shared" si="489"/>
        <v>1</v>
      </c>
      <c r="W277" s="32">
        <f>V277/Y277</f>
        <v>0.5</v>
      </c>
      <c r="X277" s="32"/>
      <c r="Y277" s="34">
        <f>SUM(S277,V277)</f>
        <v>2</v>
      </c>
      <c r="Z277"/>
      <c r="AA277"/>
      <c r="AB277"/>
      <c r="AC277"/>
    </row>
    <row r="278" spans="1:29" s="1" customFormat="1" ht="8.15" customHeight="1" x14ac:dyDescent="0.25">
      <c r="A278" s="31"/>
      <c r="B278" s="29"/>
      <c r="C278" s="31"/>
      <c r="D278" s="32"/>
      <c r="E278" s="32"/>
      <c r="F278" s="33"/>
      <c r="G278" s="32"/>
      <c r="H278" s="32"/>
      <c r="I278" s="34"/>
      <c r="J278" s="31"/>
      <c r="K278" s="31"/>
      <c r="L278" s="32"/>
      <c r="M278" s="32"/>
      <c r="N278" s="33"/>
      <c r="O278" s="32"/>
      <c r="P278" s="32"/>
      <c r="Q278" s="34"/>
      <c r="R278" s="29"/>
      <c r="S278" s="31"/>
      <c r="T278" s="32"/>
      <c r="U278" s="32"/>
      <c r="V278" s="33"/>
      <c r="W278" s="32"/>
      <c r="X278" s="32"/>
      <c r="Y278" s="34"/>
      <c r="Z278"/>
      <c r="AA278"/>
      <c r="AB278"/>
      <c r="AC278"/>
    </row>
    <row r="279" spans="1:29" s="2" customFormat="1" ht="11.25" customHeight="1" x14ac:dyDescent="0.25">
      <c r="A279" s="15"/>
      <c r="B279" s="4" t="s">
        <v>234</v>
      </c>
      <c r="C279" s="15">
        <f>SUM(C276:C278)</f>
        <v>3</v>
      </c>
      <c r="D279" s="32">
        <f t="shared" si="422"/>
        <v>0.5</v>
      </c>
      <c r="E279" s="32"/>
      <c r="F279" s="15">
        <f>SUM(F276:F278)</f>
        <v>3</v>
      </c>
      <c r="G279" s="32">
        <f t="shared" si="423"/>
        <v>0.5</v>
      </c>
      <c r="H279" s="32"/>
      <c r="I279" s="9">
        <f>SUM(C279,F279)</f>
        <v>6</v>
      </c>
      <c r="J279" s="31"/>
      <c r="K279" s="15"/>
      <c r="L279" s="32"/>
      <c r="M279" s="32"/>
      <c r="N279" s="15"/>
      <c r="O279" s="32"/>
      <c r="P279" s="32"/>
      <c r="Q279" s="9">
        <f>SUM(K279,N279)</f>
        <v>0</v>
      </c>
      <c r="R279" s="29"/>
      <c r="S279" s="15">
        <f t="shared" si="488"/>
        <v>3</v>
      </c>
      <c r="T279" s="32">
        <f t="shared" ref="T279" si="490">S279/Y279</f>
        <v>0.5</v>
      </c>
      <c r="U279" s="32"/>
      <c r="V279" s="7">
        <f t="shared" si="489"/>
        <v>3</v>
      </c>
      <c r="W279" s="32">
        <f t="shared" ref="W279" si="491">V279/Y279</f>
        <v>0.5</v>
      </c>
      <c r="X279" s="32"/>
      <c r="Y279" s="9">
        <f>SUM(S279,V279)</f>
        <v>6</v>
      </c>
      <c r="Z279"/>
      <c r="AA279"/>
      <c r="AB279"/>
      <c r="AC279"/>
    </row>
    <row r="280" spans="1:29" s="1" customFormat="1" ht="6.65" customHeight="1" x14ac:dyDescent="0.25">
      <c r="A280" s="37"/>
      <c r="B280" s="29"/>
      <c r="C280" s="31"/>
      <c r="D280" s="32"/>
      <c r="E280" s="32"/>
      <c r="F280" s="33"/>
      <c r="G280" s="32"/>
      <c r="H280" s="32"/>
      <c r="I280" s="34"/>
      <c r="J280" s="31"/>
      <c r="K280" s="31"/>
      <c r="L280" s="32"/>
      <c r="M280" s="32"/>
      <c r="N280" s="33"/>
      <c r="O280" s="32"/>
      <c r="P280" s="32"/>
      <c r="Q280" s="34"/>
      <c r="R280" s="29"/>
      <c r="S280" s="31"/>
      <c r="T280" s="32"/>
      <c r="U280" s="32"/>
      <c r="V280" s="33"/>
      <c r="W280" s="32"/>
      <c r="X280" s="32"/>
      <c r="Y280" s="34"/>
      <c r="Z280"/>
      <c r="AA280"/>
      <c r="AB280"/>
      <c r="AC280"/>
    </row>
    <row r="281" spans="1:29" s="1" customFormat="1" ht="13" x14ac:dyDescent="0.25">
      <c r="A281" s="15" t="s">
        <v>257</v>
      </c>
      <c r="B281" s="29"/>
      <c r="C281" s="31"/>
      <c r="D281" s="32"/>
      <c r="E281" s="32"/>
      <c r="F281" s="33"/>
      <c r="G281" s="32"/>
      <c r="H281" s="32"/>
      <c r="I281" s="34"/>
      <c r="J281" s="31"/>
      <c r="K281" s="31"/>
      <c r="L281" s="32"/>
      <c r="M281" s="32"/>
      <c r="N281" s="33"/>
      <c r="O281" s="32"/>
      <c r="P281" s="32"/>
      <c r="Q281" s="34"/>
      <c r="R281" s="29"/>
      <c r="S281" s="31"/>
      <c r="T281" s="32"/>
      <c r="U281" s="32"/>
      <c r="V281" s="33"/>
      <c r="W281" s="32"/>
      <c r="X281" s="32"/>
      <c r="Y281" s="34"/>
      <c r="Z281"/>
      <c r="AA281"/>
      <c r="AB281"/>
      <c r="AC281"/>
    </row>
    <row r="282" spans="1:29" s="1" customFormat="1" ht="10" customHeight="1" x14ac:dyDescent="0.25">
      <c r="A282" s="36"/>
      <c r="B282" s="29"/>
      <c r="C282" s="31"/>
      <c r="D282" s="32"/>
      <c r="E282" s="32"/>
      <c r="F282" s="33"/>
      <c r="G282" s="32"/>
      <c r="H282" s="32"/>
      <c r="I282" s="34"/>
      <c r="J282" s="31"/>
      <c r="K282" s="31"/>
      <c r="L282" s="32"/>
      <c r="M282" s="32"/>
      <c r="N282" s="33"/>
      <c r="O282" s="32"/>
      <c r="P282" s="32"/>
      <c r="Q282" s="34"/>
      <c r="R282" s="29"/>
      <c r="S282" s="31"/>
      <c r="T282" s="32"/>
      <c r="U282" s="32"/>
      <c r="V282" s="33"/>
      <c r="W282" s="32"/>
      <c r="X282" s="32"/>
      <c r="Y282" s="34"/>
      <c r="Z282"/>
      <c r="AA282"/>
      <c r="AB282"/>
      <c r="AC282"/>
    </row>
    <row r="283" spans="1:29" s="1" customFormat="1" ht="13" x14ac:dyDescent="0.25">
      <c r="A283" s="38" t="s">
        <v>258</v>
      </c>
      <c r="B283" s="29"/>
      <c r="C283" s="31"/>
      <c r="D283" s="32"/>
      <c r="E283" s="32"/>
      <c r="F283" s="31"/>
      <c r="G283" s="32"/>
      <c r="H283" s="32"/>
      <c r="I283" s="34"/>
      <c r="J283" s="31"/>
      <c r="K283" s="31"/>
      <c r="L283" s="32"/>
      <c r="M283" s="32"/>
      <c r="N283" s="33"/>
      <c r="O283" s="32"/>
      <c r="P283" s="32"/>
      <c r="Q283" s="34"/>
      <c r="R283" s="29"/>
      <c r="S283" s="31"/>
      <c r="T283" s="32"/>
      <c r="U283" s="32"/>
      <c r="V283" s="33"/>
      <c r="W283" s="32"/>
      <c r="X283" s="32"/>
      <c r="Y283" s="34"/>
      <c r="Z283"/>
      <c r="AA283"/>
      <c r="AB283"/>
      <c r="AC283"/>
    </row>
    <row r="284" spans="1:29" s="1" customFormat="1" ht="11.25" customHeight="1" x14ac:dyDescent="0.25">
      <c r="A284" s="31"/>
      <c r="B284" s="29" t="s">
        <v>113</v>
      </c>
      <c r="C284" s="31">
        <v>24</v>
      </c>
      <c r="D284" s="32">
        <f t="shared" ref="D284" si="492">C284/I284</f>
        <v>0.96</v>
      </c>
      <c r="E284" s="32"/>
      <c r="F284" s="33">
        <v>1</v>
      </c>
      <c r="G284" s="32">
        <f t="shared" ref="G284" si="493">F284/I284</f>
        <v>0.04</v>
      </c>
      <c r="H284" s="32"/>
      <c r="I284" s="34">
        <f>SUM(C284,F284)</f>
        <v>25</v>
      </c>
      <c r="J284" s="31"/>
      <c r="K284" s="31"/>
      <c r="L284" s="32"/>
      <c r="M284" s="32"/>
      <c r="N284" s="33"/>
      <c r="O284" s="32"/>
      <c r="P284" s="32"/>
      <c r="Q284" s="34">
        <f>SUM(K284,N284)</f>
        <v>0</v>
      </c>
      <c r="R284" s="29"/>
      <c r="S284" s="31">
        <f t="shared" ref="S284" si="494">C284+K284</f>
        <v>24</v>
      </c>
      <c r="T284" s="32">
        <f t="shared" ref="T284" si="495">S284/Y284</f>
        <v>0.96</v>
      </c>
      <c r="U284" s="32"/>
      <c r="V284" s="33">
        <f t="shared" ref="V284" si="496">F284+N284</f>
        <v>1</v>
      </c>
      <c r="W284" s="32">
        <f t="shared" ref="W284" si="497">V284/Y284</f>
        <v>0.04</v>
      </c>
      <c r="X284" s="32"/>
      <c r="Y284" s="34">
        <f>SUM(S284,V284)</f>
        <v>25</v>
      </c>
      <c r="Z284"/>
      <c r="AA284"/>
      <c r="AB284"/>
      <c r="AC284"/>
    </row>
    <row r="285" spans="1:29" s="1" customFormat="1" ht="10" customHeight="1" x14ac:dyDescent="0.25">
      <c r="A285" s="31"/>
      <c r="B285" s="29"/>
      <c r="C285" s="31"/>
      <c r="D285" s="32"/>
      <c r="E285" s="32"/>
      <c r="F285" s="33"/>
      <c r="G285" s="32"/>
      <c r="H285" s="32"/>
      <c r="I285" s="34"/>
      <c r="J285" s="31"/>
      <c r="K285" s="31"/>
      <c r="L285" s="32"/>
      <c r="M285" s="32"/>
      <c r="N285" s="33"/>
      <c r="O285" s="32"/>
      <c r="P285" s="32"/>
      <c r="Q285" s="34"/>
      <c r="R285" s="29"/>
      <c r="S285" s="31"/>
      <c r="T285" s="32"/>
      <c r="U285" s="32"/>
      <c r="V285" s="33"/>
      <c r="W285" s="32"/>
      <c r="X285" s="32"/>
      <c r="Y285" s="34"/>
      <c r="Z285"/>
      <c r="AA285"/>
      <c r="AB285"/>
      <c r="AC285"/>
    </row>
    <row r="286" spans="1:29" s="21" customFormat="1" ht="11.25" customHeight="1" x14ac:dyDescent="0.25">
      <c r="A286" s="15"/>
      <c r="B286" s="4" t="s">
        <v>235</v>
      </c>
      <c r="C286" s="15">
        <f>SUM(C284:C285)</f>
        <v>24</v>
      </c>
      <c r="D286" s="32">
        <f t="shared" ref="D286" si="498">C286/I286</f>
        <v>0.96</v>
      </c>
      <c r="E286" s="32"/>
      <c r="F286" s="15">
        <f>SUM(F284:F285)</f>
        <v>1</v>
      </c>
      <c r="G286" s="32">
        <f t="shared" ref="G286" si="499">F286/I286</f>
        <v>0.04</v>
      </c>
      <c r="H286" s="32"/>
      <c r="I286" s="9">
        <f>SUM(C286,F286)</f>
        <v>25</v>
      </c>
      <c r="J286" s="31"/>
      <c r="K286" s="15"/>
      <c r="L286" s="32"/>
      <c r="M286" s="32"/>
      <c r="N286" s="15"/>
      <c r="O286" s="32"/>
      <c r="P286" s="32"/>
      <c r="Q286" s="9">
        <f>SUM(K286,N286)</f>
        <v>0</v>
      </c>
      <c r="R286" s="29"/>
      <c r="S286" s="15">
        <f t="shared" ref="S286" si="500">C286+K286</f>
        <v>24</v>
      </c>
      <c r="T286" s="32">
        <f t="shared" ref="T286" si="501">S286/Y286</f>
        <v>0.96</v>
      </c>
      <c r="U286" s="32"/>
      <c r="V286" s="7">
        <f t="shared" ref="V286" si="502">F286+N286</f>
        <v>1</v>
      </c>
      <c r="W286" s="32">
        <f t="shared" ref="W286" si="503">V286/Y286</f>
        <v>0.04</v>
      </c>
      <c r="X286" s="32"/>
      <c r="Y286" s="9">
        <f>SUM(S286,V286)</f>
        <v>25</v>
      </c>
      <c r="Z286"/>
      <c r="AA286"/>
      <c r="AB286"/>
      <c r="AC286"/>
    </row>
    <row r="287" spans="1:29" s="1" customFormat="1" ht="10" customHeight="1" x14ac:dyDescent="0.25">
      <c r="A287" s="36"/>
      <c r="B287" s="29"/>
      <c r="C287" s="31"/>
      <c r="D287" s="32"/>
      <c r="E287" s="32"/>
      <c r="F287" s="33"/>
      <c r="G287" s="32"/>
      <c r="H287" s="32"/>
      <c r="I287" s="34"/>
      <c r="J287" s="31"/>
      <c r="K287" s="31"/>
      <c r="L287" s="32"/>
      <c r="M287" s="32"/>
      <c r="N287" s="33"/>
      <c r="O287" s="32"/>
      <c r="P287" s="32"/>
      <c r="Q287" s="34"/>
      <c r="R287" s="29"/>
      <c r="S287" s="31"/>
      <c r="T287" s="32"/>
      <c r="U287" s="32"/>
      <c r="V287" s="33"/>
      <c r="W287" s="32"/>
      <c r="X287" s="32"/>
      <c r="Y287" s="34"/>
      <c r="Z287"/>
      <c r="AA287"/>
      <c r="AB287"/>
      <c r="AC287"/>
    </row>
    <row r="288" spans="1:29" s="1" customFormat="1" ht="13" x14ac:dyDescent="0.25">
      <c r="A288" s="38" t="s">
        <v>259</v>
      </c>
      <c r="B288" s="29"/>
      <c r="C288" s="31"/>
      <c r="D288" s="32"/>
      <c r="E288" s="32"/>
      <c r="F288" s="33"/>
      <c r="G288" s="32"/>
      <c r="H288" s="32"/>
      <c r="I288" s="34"/>
      <c r="J288" s="31"/>
      <c r="K288" s="31"/>
      <c r="L288" s="32"/>
      <c r="M288" s="32"/>
      <c r="N288" s="33"/>
      <c r="O288" s="32"/>
      <c r="P288" s="32"/>
      <c r="Q288" s="34"/>
      <c r="R288" s="29"/>
      <c r="S288" s="31"/>
      <c r="T288" s="32"/>
      <c r="U288" s="32"/>
      <c r="V288" s="33"/>
      <c r="W288" s="32"/>
      <c r="X288" s="32"/>
      <c r="Y288" s="34"/>
      <c r="Z288"/>
      <c r="AA288"/>
      <c r="AB288"/>
      <c r="AC288"/>
    </row>
    <row r="289" spans="1:29" s="1" customFormat="1" ht="11.25" customHeight="1" x14ac:dyDescent="0.25">
      <c r="A289" s="31"/>
      <c r="B289" s="29" t="s">
        <v>72</v>
      </c>
      <c r="C289" s="31">
        <v>2</v>
      </c>
      <c r="D289" s="32">
        <f t="shared" ref="D289:D291" si="504">C289/I289</f>
        <v>0.25</v>
      </c>
      <c r="E289" s="32"/>
      <c r="F289" s="33">
        <v>6</v>
      </c>
      <c r="G289" s="32">
        <f t="shared" ref="G289:G291" si="505">F289/I289</f>
        <v>0.75</v>
      </c>
      <c r="H289" s="32"/>
      <c r="I289" s="34">
        <f>SUM(C289,F289)</f>
        <v>8</v>
      </c>
      <c r="J289" s="31"/>
      <c r="K289" s="31"/>
      <c r="L289" s="32"/>
      <c r="M289" s="32"/>
      <c r="N289" s="33"/>
      <c r="O289" s="32"/>
      <c r="P289" s="32"/>
      <c r="Q289" s="34">
        <f>SUM(K289,N289)</f>
        <v>0</v>
      </c>
      <c r="R289" s="29"/>
      <c r="S289" s="31">
        <f t="shared" ref="S289:S291" si="506">C289+K289</f>
        <v>2</v>
      </c>
      <c r="T289" s="32">
        <f t="shared" ref="T289:T291" si="507">S289/Y289</f>
        <v>0.25</v>
      </c>
      <c r="U289" s="32"/>
      <c r="V289" s="33">
        <f t="shared" ref="V289:V291" si="508">F289+N289</f>
        <v>6</v>
      </c>
      <c r="W289" s="32">
        <f t="shared" ref="W289:W291" si="509">V289/Y289</f>
        <v>0.75</v>
      </c>
      <c r="X289" s="32"/>
      <c r="Y289" s="34">
        <f>SUM(S289,V289)</f>
        <v>8</v>
      </c>
      <c r="Z289"/>
      <c r="AA289"/>
      <c r="AB289"/>
      <c r="AC289"/>
    </row>
    <row r="290" spans="1:29" s="1" customFormat="1" ht="11.25" customHeight="1" x14ac:dyDescent="0.25">
      <c r="A290" s="31"/>
      <c r="B290" s="29" t="s">
        <v>73</v>
      </c>
      <c r="C290" s="31">
        <v>14</v>
      </c>
      <c r="D290" s="32">
        <f t="shared" si="504"/>
        <v>0.56000000000000005</v>
      </c>
      <c r="E290" s="32"/>
      <c r="F290" s="33">
        <v>11</v>
      </c>
      <c r="G290" s="32">
        <f t="shared" si="505"/>
        <v>0.44</v>
      </c>
      <c r="H290" s="32"/>
      <c r="I290" s="34">
        <f>SUM(C290,F290)</f>
        <v>25</v>
      </c>
      <c r="J290" s="31"/>
      <c r="K290" s="31"/>
      <c r="L290" s="32"/>
      <c r="M290" s="32"/>
      <c r="N290" s="33"/>
      <c r="O290" s="32"/>
      <c r="P290" s="32"/>
      <c r="Q290" s="34">
        <f>SUM(K290,N290)</f>
        <v>0</v>
      </c>
      <c r="R290" s="29"/>
      <c r="S290" s="31">
        <f t="shared" si="506"/>
        <v>14</v>
      </c>
      <c r="T290" s="32">
        <f t="shared" si="507"/>
        <v>0.56000000000000005</v>
      </c>
      <c r="U290" s="32"/>
      <c r="V290" s="33">
        <f t="shared" si="508"/>
        <v>11</v>
      </c>
      <c r="W290" s="32">
        <f t="shared" si="509"/>
        <v>0.44</v>
      </c>
      <c r="X290" s="32"/>
      <c r="Y290" s="34">
        <f>SUM(S290,V290)</f>
        <v>25</v>
      </c>
      <c r="Z290"/>
      <c r="AA290"/>
      <c r="AB290"/>
      <c r="AC290"/>
    </row>
    <row r="291" spans="1:29" s="1" customFormat="1" ht="11.25" customHeight="1" x14ac:dyDescent="0.25">
      <c r="A291" s="31"/>
      <c r="B291" s="29" t="s">
        <v>74</v>
      </c>
      <c r="C291" s="31">
        <v>5</v>
      </c>
      <c r="D291" s="32">
        <f t="shared" si="504"/>
        <v>0.5</v>
      </c>
      <c r="E291" s="32"/>
      <c r="F291" s="33">
        <v>5</v>
      </c>
      <c r="G291" s="32">
        <f t="shared" si="505"/>
        <v>0.5</v>
      </c>
      <c r="H291" s="32"/>
      <c r="I291" s="34">
        <f>SUM(C291,F291)</f>
        <v>10</v>
      </c>
      <c r="J291" s="31"/>
      <c r="K291" s="31"/>
      <c r="L291" s="32"/>
      <c r="M291" s="32"/>
      <c r="N291" s="33"/>
      <c r="O291" s="32"/>
      <c r="P291" s="32"/>
      <c r="Q291" s="34">
        <f>SUM(K291,N291)</f>
        <v>0</v>
      </c>
      <c r="R291" s="29"/>
      <c r="S291" s="31">
        <f t="shared" si="506"/>
        <v>5</v>
      </c>
      <c r="T291" s="32">
        <f t="shared" si="507"/>
        <v>0.5</v>
      </c>
      <c r="U291" s="32"/>
      <c r="V291" s="33">
        <f t="shared" si="508"/>
        <v>5</v>
      </c>
      <c r="W291" s="32">
        <f t="shared" si="509"/>
        <v>0.5</v>
      </c>
      <c r="X291" s="32"/>
      <c r="Y291" s="34">
        <f>SUM(S291,V291)</f>
        <v>10</v>
      </c>
      <c r="Z291"/>
      <c r="AA291"/>
      <c r="AB291"/>
      <c r="AC291"/>
    </row>
    <row r="292" spans="1:29" s="1" customFormat="1" ht="10" customHeight="1" x14ac:dyDescent="0.25">
      <c r="A292" s="31"/>
      <c r="B292" s="29"/>
      <c r="C292" s="31"/>
      <c r="D292" s="32"/>
      <c r="E292" s="32"/>
      <c r="F292" s="33"/>
      <c r="G292" s="32"/>
      <c r="H292" s="32"/>
      <c r="I292" s="34"/>
      <c r="J292" s="31"/>
      <c r="K292" s="31"/>
      <c r="L292" s="32"/>
      <c r="M292" s="32"/>
      <c r="N292" s="33"/>
      <c r="O292" s="32"/>
      <c r="P292" s="32"/>
      <c r="Q292" s="34"/>
      <c r="R292" s="29"/>
      <c r="S292" s="31"/>
      <c r="T292" s="32"/>
      <c r="U292" s="32"/>
      <c r="V292" s="33"/>
      <c r="W292" s="32"/>
      <c r="X292" s="32"/>
      <c r="Y292" s="34"/>
      <c r="Z292"/>
      <c r="AA292"/>
      <c r="AB292"/>
      <c r="AC292"/>
    </row>
    <row r="293" spans="1:29" s="21" customFormat="1" ht="11.25" customHeight="1" x14ac:dyDescent="0.25">
      <c r="A293" s="15"/>
      <c r="B293" s="4" t="s">
        <v>235</v>
      </c>
      <c r="C293" s="15">
        <f>SUM(C289:C292)</f>
        <v>21</v>
      </c>
      <c r="D293" s="32">
        <f t="shared" ref="D293" si="510">C293/I293</f>
        <v>0.48837209302325579</v>
      </c>
      <c r="E293" s="32"/>
      <c r="F293" s="7">
        <f>SUM(F289:F292)</f>
        <v>22</v>
      </c>
      <c r="G293" s="32">
        <f t="shared" ref="G293" si="511">F293/I293</f>
        <v>0.51162790697674421</v>
      </c>
      <c r="H293" s="32"/>
      <c r="I293" s="9">
        <f>SUM(C293,F293)</f>
        <v>43</v>
      </c>
      <c r="J293" s="31"/>
      <c r="K293" s="15"/>
      <c r="L293" s="32"/>
      <c r="M293" s="32"/>
      <c r="N293" s="7"/>
      <c r="O293" s="32"/>
      <c r="P293" s="32"/>
      <c r="Q293" s="9">
        <f>SUM(K293,N293)</f>
        <v>0</v>
      </c>
      <c r="R293" s="29"/>
      <c r="S293" s="15">
        <f t="shared" ref="S293" si="512">C293+K293</f>
        <v>21</v>
      </c>
      <c r="T293" s="32">
        <f t="shared" ref="T293" si="513">S293/Y293</f>
        <v>0.48837209302325579</v>
      </c>
      <c r="U293" s="32"/>
      <c r="V293" s="7">
        <f t="shared" ref="V293" si="514">F293+N293</f>
        <v>22</v>
      </c>
      <c r="W293" s="32">
        <f t="shared" ref="W293" si="515">V293/Y293</f>
        <v>0.51162790697674421</v>
      </c>
      <c r="X293" s="32"/>
      <c r="Y293" s="9">
        <f>SUM(S293,V293)</f>
        <v>43</v>
      </c>
      <c r="Z293"/>
      <c r="AA293"/>
      <c r="AB293"/>
      <c r="AC293"/>
    </row>
    <row r="294" spans="1:29" s="1" customFormat="1" ht="10" customHeight="1" x14ac:dyDescent="0.25">
      <c r="A294" s="37"/>
      <c r="B294" s="29"/>
      <c r="C294" s="31"/>
      <c r="D294" s="32"/>
      <c r="E294" s="32"/>
      <c r="F294" s="33"/>
      <c r="G294" s="32"/>
      <c r="H294" s="32"/>
      <c r="I294" s="34"/>
      <c r="J294" s="31"/>
      <c r="K294" s="31"/>
      <c r="L294" s="32"/>
      <c r="M294" s="32"/>
      <c r="N294" s="33"/>
      <c r="O294" s="32"/>
      <c r="P294" s="32"/>
      <c r="Q294" s="34"/>
      <c r="R294" s="29"/>
      <c r="S294" s="31"/>
      <c r="T294" s="32"/>
      <c r="U294" s="32"/>
      <c r="V294" s="33"/>
      <c r="W294" s="32"/>
      <c r="X294" s="32"/>
      <c r="Y294" s="34"/>
      <c r="Z294"/>
      <c r="AA294"/>
      <c r="AB294"/>
      <c r="AC294"/>
    </row>
    <row r="295" spans="1:29" s="1" customFormat="1" ht="13" x14ac:dyDescent="0.25">
      <c r="A295" s="38" t="s">
        <v>260</v>
      </c>
      <c r="B295" s="29"/>
      <c r="C295" s="31"/>
      <c r="D295" s="32"/>
      <c r="E295" s="32"/>
      <c r="F295" s="33"/>
      <c r="G295" s="32"/>
      <c r="H295" s="32"/>
      <c r="I295" s="34"/>
      <c r="J295" s="31"/>
      <c r="K295" s="31"/>
      <c r="L295" s="32"/>
      <c r="M295" s="32"/>
      <c r="N295" s="33"/>
      <c r="O295" s="32"/>
      <c r="P295" s="32"/>
      <c r="Q295" s="34"/>
      <c r="R295" s="29"/>
      <c r="S295" s="31"/>
      <c r="T295" s="32"/>
      <c r="U295" s="32"/>
      <c r="V295" s="33"/>
      <c r="W295" s="32"/>
      <c r="X295" s="32"/>
      <c r="Y295" s="34"/>
      <c r="Z295"/>
      <c r="AA295"/>
      <c r="AB295"/>
      <c r="AC295"/>
    </row>
    <row r="296" spans="1:29" s="1" customFormat="1" ht="11.25" customHeight="1" x14ac:dyDescent="0.25">
      <c r="A296" s="31"/>
      <c r="B296" s="29" t="s">
        <v>118</v>
      </c>
      <c r="C296" s="31">
        <v>8</v>
      </c>
      <c r="D296" s="32">
        <f>C296/I296</f>
        <v>0.30769230769230771</v>
      </c>
      <c r="E296" s="32"/>
      <c r="F296" s="33">
        <v>18</v>
      </c>
      <c r="G296" s="32">
        <f>F296/I296</f>
        <v>0.69230769230769229</v>
      </c>
      <c r="H296" s="32"/>
      <c r="I296" s="34">
        <f>SUM(C296,F296)</f>
        <v>26</v>
      </c>
      <c r="J296" s="31"/>
      <c r="K296" s="31"/>
      <c r="L296" s="32"/>
      <c r="M296" s="32"/>
      <c r="N296" s="33"/>
      <c r="O296" s="32"/>
      <c r="P296" s="32"/>
      <c r="Q296" s="34">
        <f t="shared" ref="Q296:Q297" si="516">SUM(K296,N296)</f>
        <v>0</v>
      </c>
      <c r="R296" s="29"/>
      <c r="S296" s="31">
        <f t="shared" ref="S296:S297" si="517">C296+K296</f>
        <v>8</v>
      </c>
      <c r="T296" s="32">
        <f t="shared" ref="T296:T297" si="518">S296/Y296</f>
        <v>0.30769230769230771</v>
      </c>
      <c r="U296" s="32"/>
      <c r="V296" s="33">
        <f t="shared" ref="V296:V297" si="519">F296+N296</f>
        <v>18</v>
      </c>
      <c r="W296" s="32">
        <f t="shared" ref="W296:W297" si="520">V296/Y296</f>
        <v>0.69230769230769229</v>
      </c>
      <c r="X296" s="32"/>
      <c r="Y296" s="34">
        <f t="shared" ref="Y296:Y297" si="521">SUM(S296,V296)</f>
        <v>26</v>
      </c>
      <c r="Z296"/>
      <c r="AA296"/>
      <c r="AB296"/>
      <c r="AC296"/>
    </row>
    <row r="297" spans="1:29" s="1" customFormat="1" ht="11.25" customHeight="1" x14ac:dyDescent="0.25">
      <c r="A297" s="31"/>
      <c r="B297" s="29" t="s">
        <v>119</v>
      </c>
      <c r="C297" s="31">
        <v>49</v>
      </c>
      <c r="D297" s="32">
        <f>C297/I297</f>
        <v>0.45370370370370372</v>
      </c>
      <c r="E297" s="32"/>
      <c r="F297" s="33">
        <v>59</v>
      </c>
      <c r="G297" s="32">
        <f>F297/I297</f>
        <v>0.54629629629629628</v>
      </c>
      <c r="H297" s="32"/>
      <c r="I297" s="34">
        <f>SUM(C297,F297)</f>
        <v>108</v>
      </c>
      <c r="J297" s="31"/>
      <c r="K297" s="31"/>
      <c r="L297" s="32"/>
      <c r="M297" s="32"/>
      <c r="N297" s="33"/>
      <c r="O297" s="32"/>
      <c r="P297" s="32"/>
      <c r="Q297" s="34">
        <f t="shared" si="516"/>
        <v>0</v>
      </c>
      <c r="R297" s="29"/>
      <c r="S297" s="31">
        <f t="shared" si="517"/>
        <v>49</v>
      </c>
      <c r="T297" s="32">
        <f t="shared" si="518"/>
        <v>0.45370370370370372</v>
      </c>
      <c r="U297" s="32"/>
      <c r="V297" s="33">
        <f t="shared" si="519"/>
        <v>59</v>
      </c>
      <c r="W297" s="32">
        <f t="shared" si="520"/>
        <v>0.54629629629629628</v>
      </c>
      <c r="X297" s="32"/>
      <c r="Y297" s="34">
        <f t="shared" si="521"/>
        <v>108</v>
      </c>
      <c r="Z297"/>
      <c r="AA297"/>
      <c r="AB297"/>
      <c r="AC297"/>
    </row>
    <row r="298" spans="1:29" s="1" customFormat="1" ht="9" customHeight="1" x14ac:dyDescent="0.25">
      <c r="A298" s="31"/>
      <c r="B298" s="29"/>
      <c r="C298" s="31"/>
      <c r="D298" s="32"/>
      <c r="E298" s="32"/>
      <c r="F298" s="33"/>
      <c r="G298" s="32"/>
      <c r="H298" s="32"/>
      <c r="I298" s="34"/>
      <c r="J298" s="31"/>
      <c r="K298" s="31"/>
      <c r="L298" s="32"/>
      <c r="M298" s="32"/>
      <c r="N298" s="33"/>
      <c r="O298" s="32"/>
      <c r="P298" s="32"/>
      <c r="Q298" s="34"/>
      <c r="R298" s="29"/>
      <c r="S298" s="31"/>
      <c r="T298" s="32"/>
      <c r="U298" s="32"/>
      <c r="V298" s="33"/>
      <c r="W298" s="32"/>
      <c r="X298" s="32"/>
      <c r="Y298" s="34"/>
      <c r="Z298"/>
      <c r="AA298"/>
      <c r="AB298"/>
      <c r="AC298"/>
    </row>
    <row r="299" spans="1:29" s="2" customFormat="1" ht="11.25" customHeight="1" x14ac:dyDescent="0.25">
      <c r="A299" s="15"/>
      <c r="B299" s="4" t="s">
        <v>235</v>
      </c>
      <c r="C299" s="15">
        <f>SUM(C296:C298)</f>
        <v>57</v>
      </c>
      <c r="D299" s="32">
        <f>C299/I299</f>
        <v>0.42537313432835822</v>
      </c>
      <c r="E299" s="32"/>
      <c r="F299" s="7">
        <f>SUM(F296:F298)</f>
        <v>77</v>
      </c>
      <c r="G299" s="32">
        <f>F299/I299</f>
        <v>0.57462686567164178</v>
      </c>
      <c r="H299" s="32"/>
      <c r="I299" s="9">
        <f>SUM(C299,F299)</f>
        <v>134</v>
      </c>
      <c r="J299" s="31"/>
      <c r="K299" s="15"/>
      <c r="L299" s="32"/>
      <c r="M299" s="32"/>
      <c r="N299" s="7"/>
      <c r="O299" s="32"/>
      <c r="P299" s="32"/>
      <c r="Q299" s="9">
        <f t="shared" ref="Q299" si="522">SUM(K299,N299)</f>
        <v>0</v>
      </c>
      <c r="R299" s="29"/>
      <c r="S299" s="15">
        <f t="shared" ref="S299" si="523">C299+K299</f>
        <v>57</v>
      </c>
      <c r="T299" s="32">
        <f t="shared" ref="T299" si="524">S299/Y299</f>
        <v>0.42537313432835822</v>
      </c>
      <c r="U299" s="32"/>
      <c r="V299" s="7">
        <f t="shared" ref="V299" si="525">F299+N299</f>
        <v>77</v>
      </c>
      <c r="W299" s="32">
        <f t="shared" ref="W299" si="526">V299/Y299</f>
        <v>0.57462686567164178</v>
      </c>
      <c r="X299" s="32"/>
      <c r="Y299" s="9">
        <f t="shared" ref="Y299" si="527">SUM(S299,V299)</f>
        <v>134</v>
      </c>
      <c r="Z299"/>
      <c r="AA299"/>
      <c r="AB299"/>
      <c r="AC299"/>
    </row>
    <row r="300" spans="1:29" s="1" customFormat="1" ht="9" customHeight="1" x14ac:dyDescent="0.25">
      <c r="A300" s="37"/>
      <c r="B300" s="29"/>
      <c r="C300" s="31"/>
      <c r="D300" s="32"/>
      <c r="E300" s="32"/>
      <c r="F300" s="33"/>
      <c r="G300" s="32"/>
      <c r="H300" s="32"/>
      <c r="I300" s="34"/>
      <c r="J300" s="31"/>
      <c r="K300" s="31"/>
      <c r="L300" s="32"/>
      <c r="M300" s="32"/>
      <c r="N300" s="33"/>
      <c r="O300" s="32"/>
      <c r="P300" s="32"/>
      <c r="Q300" s="34"/>
      <c r="R300" s="29"/>
      <c r="S300" s="31"/>
      <c r="T300" s="32"/>
      <c r="U300" s="32"/>
      <c r="V300" s="33"/>
      <c r="W300" s="32"/>
      <c r="X300" s="32"/>
      <c r="Y300" s="34"/>
      <c r="Z300"/>
      <c r="AA300"/>
      <c r="AB300"/>
      <c r="AC300"/>
    </row>
    <row r="301" spans="1:29" s="1" customFormat="1" ht="13" x14ac:dyDescent="0.25">
      <c r="A301" s="38" t="s">
        <v>261</v>
      </c>
      <c r="B301" s="29"/>
      <c r="C301" s="31"/>
      <c r="D301" s="32"/>
      <c r="E301" s="32"/>
      <c r="F301" s="33"/>
      <c r="G301" s="32"/>
      <c r="H301" s="32"/>
      <c r="I301" s="34"/>
      <c r="J301" s="31"/>
      <c r="K301" s="31"/>
      <c r="L301" s="32"/>
      <c r="M301" s="32"/>
      <c r="N301" s="33"/>
      <c r="O301" s="32"/>
      <c r="P301" s="32"/>
      <c r="Q301" s="34"/>
      <c r="R301" s="29"/>
      <c r="S301" s="31"/>
      <c r="T301" s="32"/>
      <c r="U301" s="32"/>
      <c r="V301" s="33"/>
      <c r="W301" s="32"/>
      <c r="X301" s="32"/>
      <c r="Y301" s="34"/>
      <c r="Z301"/>
      <c r="AA301"/>
      <c r="AB301"/>
      <c r="AC301"/>
    </row>
    <row r="302" spans="1:29" s="1" customFormat="1" ht="11.25" customHeight="1" x14ac:dyDescent="0.25">
      <c r="A302" s="15"/>
      <c r="B302" s="29" t="s">
        <v>122</v>
      </c>
      <c r="C302" s="31"/>
      <c r="D302" s="32"/>
      <c r="E302" s="32"/>
      <c r="F302" s="33"/>
      <c r="G302" s="32"/>
      <c r="H302" s="32"/>
      <c r="I302" s="34"/>
      <c r="J302" s="31"/>
      <c r="K302" s="31"/>
      <c r="L302" s="32"/>
      <c r="M302" s="32"/>
      <c r="N302" s="33"/>
      <c r="O302" s="32"/>
      <c r="P302" s="32"/>
      <c r="Q302" s="34"/>
      <c r="R302" s="29"/>
      <c r="S302" s="31"/>
      <c r="T302" s="32"/>
      <c r="U302" s="32"/>
      <c r="V302" s="33"/>
      <c r="W302" s="32"/>
      <c r="X302" s="32"/>
      <c r="Y302" s="34"/>
      <c r="Z302"/>
      <c r="AA302"/>
      <c r="AB302"/>
      <c r="AC302"/>
    </row>
    <row r="303" spans="1:29" s="1" customFormat="1" ht="11.25" customHeight="1" x14ac:dyDescent="0.25">
      <c r="A303" s="31"/>
      <c r="B303" s="30" t="s">
        <v>123</v>
      </c>
      <c r="C303" s="31">
        <v>25</v>
      </c>
      <c r="D303" s="32">
        <f t="shared" ref="D303:D306" si="528">C303/I303</f>
        <v>0.96153846153846156</v>
      </c>
      <c r="E303" s="32"/>
      <c r="F303" s="33">
        <v>1</v>
      </c>
      <c r="G303" s="32">
        <f t="shared" ref="G303:G306" si="529">F303/I303</f>
        <v>3.8461538461538464E-2</v>
      </c>
      <c r="H303" s="32"/>
      <c r="I303" s="34">
        <f t="shared" ref="I303:I306" si="530">SUM(C303,F303)</f>
        <v>26</v>
      </c>
      <c r="J303" s="31"/>
      <c r="K303" s="31"/>
      <c r="L303" s="32"/>
      <c r="M303" s="32"/>
      <c r="N303" s="33"/>
      <c r="O303" s="32"/>
      <c r="P303" s="32"/>
      <c r="Q303" s="34">
        <f t="shared" ref="Q303:Q306" si="531">SUM(K303,N303)</f>
        <v>0</v>
      </c>
      <c r="R303" s="29"/>
      <c r="S303" s="31">
        <f t="shared" ref="S303:S306" si="532">C303+K303</f>
        <v>25</v>
      </c>
      <c r="T303" s="32">
        <f t="shared" ref="T303:T306" si="533">S303/Y303</f>
        <v>0.96153846153846156</v>
      </c>
      <c r="U303" s="32"/>
      <c r="V303" s="33">
        <f t="shared" ref="V303:V306" si="534">F303+N303</f>
        <v>1</v>
      </c>
      <c r="W303" s="32">
        <f t="shared" ref="W303:W306" si="535">V303/Y303</f>
        <v>3.8461538461538464E-2</v>
      </c>
      <c r="X303" s="32"/>
      <c r="Y303" s="34">
        <f t="shared" ref="Y303:Y306" si="536">SUM(S303,V303)</f>
        <v>26</v>
      </c>
      <c r="Z303"/>
      <c r="AA303"/>
      <c r="AB303"/>
      <c r="AC303"/>
    </row>
    <row r="304" spans="1:29" s="1" customFormat="1" ht="11.25" customHeight="1" x14ac:dyDescent="0.25">
      <c r="A304" s="31"/>
      <c r="B304" s="30" t="s">
        <v>124</v>
      </c>
      <c r="C304" s="31">
        <v>167</v>
      </c>
      <c r="D304" s="32">
        <f t="shared" si="528"/>
        <v>0.8308457711442786</v>
      </c>
      <c r="E304" s="32"/>
      <c r="F304" s="33">
        <v>34</v>
      </c>
      <c r="G304" s="32">
        <f t="shared" si="529"/>
        <v>0.1691542288557214</v>
      </c>
      <c r="H304" s="32"/>
      <c r="I304" s="34">
        <f t="shared" si="530"/>
        <v>201</v>
      </c>
      <c r="J304" s="31"/>
      <c r="K304" s="31"/>
      <c r="L304" s="32"/>
      <c r="M304" s="32"/>
      <c r="N304" s="33"/>
      <c r="O304" s="32"/>
      <c r="P304" s="32"/>
      <c r="Q304" s="34">
        <f t="shared" si="531"/>
        <v>0</v>
      </c>
      <c r="R304" s="29"/>
      <c r="S304" s="31">
        <f t="shared" si="532"/>
        <v>167</v>
      </c>
      <c r="T304" s="32">
        <f t="shared" si="533"/>
        <v>0.8308457711442786</v>
      </c>
      <c r="U304" s="32"/>
      <c r="V304" s="33">
        <f t="shared" si="534"/>
        <v>34</v>
      </c>
      <c r="W304" s="32">
        <f t="shared" si="535"/>
        <v>0.1691542288557214</v>
      </c>
      <c r="X304" s="32"/>
      <c r="Y304" s="34">
        <f t="shared" si="536"/>
        <v>201</v>
      </c>
      <c r="Z304"/>
      <c r="AA304"/>
      <c r="AB304"/>
      <c r="AC304"/>
    </row>
    <row r="305" spans="1:29" s="1" customFormat="1" ht="11.25" customHeight="1" x14ac:dyDescent="0.25">
      <c r="A305" s="31"/>
      <c r="B305" s="30" t="s">
        <v>158</v>
      </c>
      <c r="C305" s="31">
        <v>1</v>
      </c>
      <c r="D305" s="32">
        <f t="shared" si="528"/>
        <v>1</v>
      </c>
      <c r="E305" s="32"/>
      <c r="F305" s="33">
        <v>0</v>
      </c>
      <c r="G305" s="32">
        <f t="shared" si="529"/>
        <v>0</v>
      </c>
      <c r="H305" s="32"/>
      <c r="I305" s="34">
        <f t="shared" si="530"/>
        <v>1</v>
      </c>
      <c r="J305" s="31"/>
      <c r="K305" s="31"/>
      <c r="L305" s="32"/>
      <c r="M305" s="32"/>
      <c r="N305" s="33"/>
      <c r="O305" s="32"/>
      <c r="P305" s="32"/>
      <c r="Q305" s="34">
        <f t="shared" si="531"/>
        <v>0</v>
      </c>
      <c r="R305" s="29"/>
      <c r="S305" s="31">
        <f t="shared" si="532"/>
        <v>1</v>
      </c>
      <c r="T305" s="32">
        <f t="shared" si="533"/>
        <v>1</v>
      </c>
      <c r="U305" s="32"/>
      <c r="V305" s="33">
        <f t="shared" si="534"/>
        <v>0</v>
      </c>
      <c r="W305" s="32">
        <f t="shared" si="535"/>
        <v>0</v>
      </c>
      <c r="X305" s="32"/>
      <c r="Y305" s="34">
        <f t="shared" si="536"/>
        <v>1</v>
      </c>
      <c r="Z305"/>
      <c r="AA305"/>
      <c r="AB305"/>
      <c r="AC305"/>
    </row>
    <row r="306" spans="1:29" s="1" customFormat="1" ht="11.25" customHeight="1" x14ac:dyDescent="0.25">
      <c r="A306" s="31"/>
      <c r="B306" s="29" t="s">
        <v>166</v>
      </c>
      <c r="C306" s="31">
        <v>24</v>
      </c>
      <c r="D306" s="32">
        <f t="shared" si="528"/>
        <v>1</v>
      </c>
      <c r="E306" s="32"/>
      <c r="F306" s="33">
        <v>0</v>
      </c>
      <c r="G306" s="32">
        <f t="shared" si="529"/>
        <v>0</v>
      </c>
      <c r="H306" s="32"/>
      <c r="I306" s="34">
        <f t="shared" si="530"/>
        <v>24</v>
      </c>
      <c r="J306" s="31"/>
      <c r="K306" s="31"/>
      <c r="L306" s="32"/>
      <c r="M306" s="32"/>
      <c r="N306" s="33"/>
      <c r="O306" s="32"/>
      <c r="P306" s="32"/>
      <c r="Q306" s="34">
        <f t="shared" si="531"/>
        <v>0</v>
      </c>
      <c r="R306" s="29"/>
      <c r="S306" s="31">
        <f t="shared" si="532"/>
        <v>24</v>
      </c>
      <c r="T306" s="32">
        <f t="shared" si="533"/>
        <v>1</v>
      </c>
      <c r="U306" s="32"/>
      <c r="V306" s="33">
        <f t="shared" si="534"/>
        <v>0</v>
      </c>
      <c r="W306" s="32">
        <f t="shared" si="535"/>
        <v>0</v>
      </c>
      <c r="X306" s="32"/>
      <c r="Y306" s="34">
        <f t="shared" si="536"/>
        <v>24</v>
      </c>
      <c r="Z306"/>
      <c r="AA306"/>
      <c r="AB306"/>
      <c r="AC306"/>
    </row>
    <row r="307" spans="1:29" s="1" customFormat="1" ht="9" customHeight="1" x14ac:dyDescent="0.25">
      <c r="A307" s="31"/>
      <c r="B307" s="29"/>
      <c r="C307" s="31"/>
      <c r="D307" s="32"/>
      <c r="E307" s="32"/>
      <c r="F307" s="33"/>
      <c r="G307" s="32"/>
      <c r="H307" s="32"/>
      <c r="I307" s="34"/>
      <c r="J307" s="31"/>
      <c r="K307" s="31"/>
      <c r="L307" s="32"/>
      <c r="M307" s="32"/>
      <c r="N307" s="33"/>
      <c r="O307" s="32"/>
      <c r="P307" s="32"/>
      <c r="Q307" s="34"/>
      <c r="R307" s="29"/>
      <c r="S307" s="31"/>
      <c r="T307" s="32"/>
      <c r="U307" s="32"/>
      <c r="V307" s="33"/>
      <c r="W307" s="32"/>
      <c r="X307" s="32"/>
      <c r="Y307" s="34"/>
      <c r="Z307"/>
      <c r="AA307"/>
      <c r="AB307"/>
      <c r="AC307"/>
    </row>
    <row r="308" spans="1:29" s="21" customFormat="1" ht="11.25" customHeight="1" x14ac:dyDescent="0.25">
      <c r="A308" s="15"/>
      <c r="B308" s="4" t="s">
        <v>235</v>
      </c>
      <c r="C308" s="15">
        <f>SUM(C303:C307)</f>
        <v>217</v>
      </c>
      <c r="D308" s="32">
        <f t="shared" ref="D308" si="537">C308/I308</f>
        <v>0.86111111111111116</v>
      </c>
      <c r="E308" s="32"/>
      <c r="F308" s="7">
        <f>SUM(F303:F307)</f>
        <v>35</v>
      </c>
      <c r="G308" s="32">
        <f t="shared" ref="G308" si="538">F308/I308</f>
        <v>0.1388888888888889</v>
      </c>
      <c r="H308" s="32"/>
      <c r="I308" s="9">
        <f t="shared" ref="I308" si="539">SUM(C308,F308)</f>
        <v>252</v>
      </c>
      <c r="J308" s="31"/>
      <c r="K308" s="15"/>
      <c r="L308" s="32"/>
      <c r="M308" s="32"/>
      <c r="N308" s="7"/>
      <c r="O308" s="32"/>
      <c r="P308" s="32"/>
      <c r="Q308" s="9">
        <f t="shared" ref="Q308" si="540">SUM(K308,N308)</f>
        <v>0</v>
      </c>
      <c r="R308" s="29"/>
      <c r="S308" s="15">
        <f t="shared" ref="S308" si="541">C308+K308</f>
        <v>217</v>
      </c>
      <c r="T308" s="32">
        <f t="shared" ref="T308" si="542">S308/Y308</f>
        <v>0.86111111111111116</v>
      </c>
      <c r="U308" s="32"/>
      <c r="V308" s="7">
        <f t="shared" ref="V308" si="543">F308+N308</f>
        <v>35</v>
      </c>
      <c r="W308" s="32">
        <f t="shared" ref="W308" si="544">V308/Y308</f>
        <v>0.1388888888888889</v>
      </c>
      <c r="X308" s="32"/>
      <c r="Y308" s="9">
        <f t="shared" ref="Y308" si="545">SUM(S308,V308)</f>
        <v>252</v>
      </c>
      <c r="Z308"/>
      <c r="AA308"/>
      <c r="AB308"/>
      <c r="AC308"/>
    </row>
    <row r="309" spans="1:29" s="1" customFormat="1" ht="9" customHeight="1" x14ac:dyDescent="0.25">
      <c r="A309" s="37"/>
      <c r="B309" s="29"/>
      <c r="C309" s="31"/>
      <c r="D309" s="32"/>
      <c r="E309" s="32"/>
      <c r="F309" s="33"/>
      <c r="G309" s="32"/>
      <c r="H309" s="32"/>
      <c r="I309" s="34"/>
      <c r="J309" s="31"/>
      <c r="K309" s="31"/>
      <c r="L309" s="32"/>
      <c r="M309" s="32"/>
      <c r="N309" s="33"/>
      <c r="O309" s="32"/>
      <c r="P309" s="32"/>
      <c r="Q309" s="34"/>
      <c r="R309" s="29"/>
      <c r="S309" s="31"/>
      <c r="T309" s="32"/>
      <c r="U309" s="32"/>
      <c r="V309" s="33"/>
      <c r="W309" s="32"/>
      <c r="X309" s="32"/>
      <c r="Y309" s="34"/>
      <c r="Z309"/>
      <c r="AA309"/>
      <c r="AB309"/>
      <c r="AC309"/>
    </row>
    <row r="310" spans="1:29" s="1" customFormat="1" ht="13" x14ac:dyDescent="0.25">
      <c r="A310" s="38" t="s">
        <v>262</v>
      </c>
      <c r="B310" s="29"/>
      <c r="C310" s="31"/>
      <c r="D310" s="32"/>
      <c r="E310" s="32"/>
      <c r="F310" s="33"/>
      <c r="G310" s="32"/>
      <c r="H310" s="32"/>
      <c r="I310" s="34"/>
      <c r="J310" s="31"/>
      <c r="K310" s="31"/>
      <c r="L310" s="32"/>
      <c r="M310" s="32"/>
      <c r="N310" s="33"/>
      <c r="O310" s="32"/>
      <c r="P310" s="32"/>
      <c r="Q310" s="34"/>
      <c r="R310" s="29"/>
      <c r="S310" s="31"/>
      <c r="T310" s="32"/>
      <c r="U310" s="32"/>
      <c r="V310" s="33"/>
      <c r="W310" s="32"/>
      <c r="X310" s="32"/>
      <c r="Y310" s="34"/>
      <c r="Z310"/>
      <c r="AA310"/>
      <c r="AB310"/>
      <c r="AC310"/>
    </row>
    <row r="311" spans="1:29" s="1" customFormat="1" ht="11.25" customHeight="1" x14ac:dyDescent="0.25">
      <c r="A311" s="31"/>
      <c r="B311" s="29" t="s">
        <v>125</v>
      </c>
      <c r="C311" s="31">
        <v>21</v>
      </c>
      <c r="D311" s="32">
        <f t="shared" ref="D311" si="546">C311/I311</f>
        <v>0.4375</v>
      </c>
      <c r="E311" s="32"/>
      <c r="F311" s="33">
        <v>27</v>
      </c>
      <c r="G311" s="32">
        <f t="shared" ref="G311" si="547">F311/I311</f>
        <v>0.5625</v>
      </c>
      <c r="H311" s="32"/>
      <c r="I311" s="34">
        <f t="shared" ref="I311" si="548">SUM(C311,F311)</f>
        <v>48</v>
      </c>
      <c r="J311" s="31"/>
      <c r="K311" s="31"/>
      <c r="L311" s="32"/>
      <c r="M311" s="32"/>
      <c r="N311" s="33"/>
      <c r="O311" s="32"/>
      <c r="P311" s="32"/>
      <c r="Q311" s="34">
        <f t="shared" ref="Q311" si="549">SUM(K311,N311)</f>
        <v>0</v>
      </c>
      <c r="R311" s="29"/>
      <c r="S311" s="31">
        <f t="shared" ref="S311" si="550">C311+K311</f>
        <v>21</v>
      </c>
      <c r="T311" s="32">
        <f t="shared" ref="T311" si="551">S311/Y311</f>
        <v>0.4375</v>
      </c>
      <c r="U311" s="32"/>
      <c r="V311" s="33">
        <f t="shared" ref="V311" si="552">F311+N311</f>
        <v>27</v>
      </c>
      <c r="W311" s="32">
        <f t="shared" ref="W311" si="553">V311/Y311</f>
        <v>0.5625</v>
      </c>
      <c r="X311" s="32"/>
      <c r="Y311" s="34">
        <f t="shared" ref="Y311" si="554">SUM(S311,V311)</f>
        <v>48</v>
      </c>
      <c r="Z311"/>
      <c r="AA311"/>
      <c r="AB311"/>
      <c r="AC311"/>
    </row>
    <row r="312" spans="1:29" s="1" customFormat="1" ht="9" customHeight="1" x14ac:dyDescent="0.25">
      <c r="A312" s="31"/>
      <c r="B312" s="29"/>
      <c r="C312" s="31"/>
      <c r="D312" s="32"/>
      <c r="E312" s="32"/>
      <c r="F312" s="33"/>
      <c r="G312" s="32"/>
      <c r="H312" s="32"/>
      <c r="I312" s="34"/>
      <c r="J312" s="31"/>
      <c r="K312" s="31"/>
      <c r="L312" s="32"/>
      <c r="M312" s="32"/>
      <c r="N312" s="33"/>
      <c r="O312" s="32"/>
      <c r="P312" s="32"/>
      <c r="Q312" s="34"/>
      <c r="R312" s="29"/>
      <c r="S312" s="31"/>
      <c r="T312" s="32"/>
      <c r="U312" s="32"/>
      <c r="V312" s="33"/>
      <c r="W312" s="32"/>
      <c r="X312" s="32"/>
      <c r="Y312" s="34"/>
      <c r="Z312"/>
      <c r="AA312"/>
      <c r="AB312"/>
      <c r="AC312"/>
    </row>
    <row r="313" spans="1:29" s="21" customFormat="1" ht="11.25" customHeight="1" x14ac:dyDescent="0.25">
      <c r="A313" s="15"/>
      <c r="B313" s="4" t="s">
        <v>235</v>
      </c>
      <c r="C313" s="15">
        <f>SUM(C311:C312)</f>
        <v>21</v>
      </c>
      <c r="D313" s="32">
        <f t="shared" ref="D313" si="555">C313/I313</f>
        <v>0.4375</v>
      </c>
      <c r="E313" s="32"/>
      <c r="F313" s="7">
        <f>SUM(F311:F312)</f>
        <v>27</v>
      </c>
      <c r="G313" s="32">
        <f t="shared" ref="G313" si="556">F313/I313</f>
        <v>0.5625</v>
      </c>
      <c r="H313" s="32"/>
      <c r="I313" s="9">
        <f t="shared" ref="I313" si="557">SUM(C313,F313)</f>
        <v>48</v>
      </c>
      <c r="J313" s="31"/>
      <c r="K313" s="15"/>
      <c r="L313" s="32"/>
      <c r="M313" s="32"/>
      <c r="N313" s="7"/>
      <c r="O313" s="32"/>
      <c r="P313" s="32"/>
      <c r="Q313" s="9">
        <f t="shared" ref="Q313" si="558">SUM(K313,N313)</f>
        <v>0</v>
      </c>
      <c r="R313" s="29"/>
      <c r="S313" s="15">
        <f t="shared" ref="S313" si="559">C313+K313</f>
        <v>21</v>
      </c>
      <c r="T313" s="32">
        <f t="shared" ref="T313" si="560">S313/Y313</f>
        <v>0.4375</v>
      </c>
      <c r="U313" s="32"/>
      <c r="V313" s="7">
        <f t="shared" ref="V313" si="561">F313+N313</f>
        <v>27</v>
      </c>
      <c r="W313" s="32">
        <f t="shared" ref="W313" si="562">V313/Y313</f>
        <v>0.5625</v>
      </c>
      <c r="X313" s="32"/>
      <c r="Y313" s="9">
        <f t="shared" ref="Y313" si="563">SUM(S313,V313)</f>
        <v>48</v>
      </c>
      <c r="Z313"/>
      <c r="AA313"/>
      <c r="AB313"/>
      <c r="AC313"/>
    </row>
    <row r="314" spans="1:29" s="21" customFormat="1" ht="9" customHeight="1" x14ac:dyDescent="0.25">
      <c r="A314" s="15"/>
      <c r="B314" s="4"/>
      <c r="C314" s="15"/>
      <c r="D314" s="32"/>
      <c r="E314" s="32"/>
      <c r="F314" s="7"/>
      <c r="G314" s="32"/>
      <c r="H314" s="32"/>
      <c r="I314" s="9"/>
      <c r="J314" s="31"/>
      <c r="K314" s="15"/>
      <c r="L314" s="32"/>
      <c r="M314" s="32"/>
      <c r="N314" s="7"/>
      <c r="O314" s="32"/>
      <c r="P314" s="32"/>
      <c r="Q314" s="9"/>
      <c r="R314" s="29"/>
      <c r="S314" s="15"/>
      <c r="T314" s="32"/>
      <c r="U314" s="32"/>
      <c r="V314" s="7"/>
      <c r="W314" s="32"/>
      <c r="X314" s="32"/>
      <c r="Y314" s="9"/>
      <c r="Z314"/>
      <c r="AA314"/>
      <c r="AB314"/>
      <c r="AC314"/>
    </row>
    <row r="315" spans="1:29" s="1" customFormat="1" ht="13" x14ac:dyDescent="0.25">
      <c r="A315" s="38" t="s">
        <v>263</v>
      </c>
      <c r="B315" s="29"/>
      <c r="C315" s="31"/>
      <c r="D315" s="32"/>
      <c r="E315" s="32"/>
      <c r="F315" s="33"/>
      <c r="G315" s="32"/>
      <c r="H315" s="32"/>
      <c r="I315" s="34"/>
      <c r="J315" s="31"/>
      <c r="K315" s="31"/>
      <c r="L315" s="32"/>
      <c r="M315" s="32"/>
      <c r="N315" s="33"/>
      <c r="O315" s="32"/>
      <c r="P315" s="32"/>
      <c r="Q315" s="34"/>
      <c r="R315" s="29"/>
      <c r="S315" s="31"/>
      <c r="T315" s="32"/>
      <c r="U315" s="32"/>
      <c r="V315" s="33"/>
      <c r="W315" s="32"/>
      <c r="X315" s="32"/>
      <c r="Y315" s="34"/>
      <c r="Z315"/>
      <c r="AA315"/>
      <c r="AB315"/>
      <c r="AC315"/>
    </row>
    <row r="316" spans="1:29" s="1" customFormat="1" ht="11.25" customHeight="1" x14ac:dyDescent="0.25">
      <c r="A316" s="38"/>
      <c r="B316" s="29" t="s">
        <v>117</v>
      </c>
      <c r="C316" s="31">
        <v>8</v>
      </c>
      <c r="D316" s="32">
        <f t="shared" ref="D316" si="564">C316/I316</f>
        <v>0.61538461538461542</v>
      </c>
      <c r="E316" s="32"/>
      <c r="F316" s="33">
        <v>5</v>
      </c>
      <c r="G316" s="32">
        <f t="shared" ref="G316" si="565">F316/I316</f>
        <v>0.38461538461538464</v>
      </c>
      <c r="H316" s="32"/>
      <c r="I316" s="34">
        <f>SUM(C316,F316)</f>
        <v>13</v>
      </c>
      <c r="J316" s="31"/>
      <c r="K316" s="31"/>
      <c r="L316" s="32"/>
      <c r="M316" s="32"/>
      <c r="N316" s="33"/>
      <c r="O316" s="32"/>
      <c r="P316" s="32"/>
      <c r="Q316" s="34">
        <f>SUM(K316,N316)</f>
        <v>0</v>
      </c>
      <c r="R316" s="29"/>
      <c r="S316" s="31">
        <f t="shared" ref="S316" si="566">C316+K316</f>
        <v>8</v>
      </c>
      <c r="T316" s="32">
        <f t="shared" ref="T316" si="567">S316/Y316</f>
        <v>0.61538461538461542</v>
      </c>
      <c r="U316" s="32"/>
      <c r="V316" s="33">
        <f t="shared" ref="V316" si="568">F316+N316</f>
        <v>5</v>
      </c>
      <c r="W316" s="32">
        <f t="shared" ref="W316" si="569">V316/Y316</f>
        <v>0.38461538461538464</v>
      </c>
      <c r="X316" s="32"/>
      <c r="Y316" s="34">
        <f>SUM(S316,V316)</f>
        <v>13</v>
      </c>
      <c r="Z316"/>
      <c r="AA316"/>
      <c r="AB316"/>
      <c r="AC316"/>
    </row>
    <row r="317" spans="1:29" s="1" customFormat="1" ht="11.25" customHeight="1" x14ac:dyDescent="0.25">
      <c r="A317" s="31"/>
      <c r="B317" s="29" t="s">
        <v>244</v>
      </c>
      <c r="C317" s="31">
        <v>0</v>
      </c>
      <c r="D317" s="32">
        <f t="shared" ref="D317" si="570">C317/I317</f>
        <v>0</v>
      </c>
      <c r="E317" s="32"/>
      <c r="F317" s="33">
        <v>1</v>
      </c>
      <c r="G317" s="32">
        <f t="shared" ref="G317" si="571">F317/I317</f>
        <v>1</v>
      </c>
      <c r="H317" s="32"/>
      <c r="I317" s="34">
        <f>SUM(C317,F317)</f>
        <v>1</v>
      </c>
      <c r="J317" s="31"/>
      <c r="K317" s="31"/>
      <c r="L317" s="32"/>
      <c r="M317" s="32"/>
      <c r="N317" s="33"/>
      <c r="O317" s="32"/>
      <c r="P317" s="32"/>
      <c r="Q317" s="34">
        <f>SUM(K317,N317)</f>
        <v>0</v>
      </c>
      <c r="R317" s="29"/>
      <c r="S317" s="31">
        <f t="shared" ref="S317" si="572">C317+K317</f>
        <v>0</v>
      </c>
      <c r="T317" s="32">
        <f t="shared" ref="T317" si="573">S317/Y317</f>
        <v>0</v>
      </c>
      <c r="U317" s="32"/>
      <c r="V317" s="33">
        <f t="shared" ref="V317" si="574">F317+N317</f>
        <v>1</v>
      </c>
      <c r="W317" s="32">
        <f t="shared" ref="W317" si="575">V317/Y317</f>
        <v>1</v>
      </c>
      <c r="X317" s="32"/>
      <c r="Y317" s="34">
        <f>SUM(S317,V317)</f>
        <v>1</v>
      </c>
      <c r="Z317"/>
      <c r="AA317"/>
      <c r="AB317"/>
      <c r="AC317"/>
    </row>
    <row r="318" spans="1:29" s="1" customFormat="1" ht="9" customHeight="1" x14ac:dyDescent="0.25">
      <c r="A318" s="31"/>
      <c r="B318" s="29"/>
      <c r="C318" s="31"/>
      <c r="D318" s="32"/>
      <c r="E318" s="32"/>
      <c r="F318" s="33"/>
      <c r="G318" s="32"/>
      <c r="H318" s="32"/>
      <c r="I318" s="34"/>
      <c r="J318" s="31"/>
      <c r="K318" s="31"/>
      <c r="L318" s="32"/>
      <c r="M318" s="32"/>
      <c r="N318" s="33"/>
      <c r="O318" s="32"/>
      <c r="P318" s="32"/>
      <c r="Q318" s="34"/>
      <c r="R318" s="29"/>
      <c r="S318" s="31"/>
      <c r="T318" s="32"/>
      <c r="U318" s="32"/>
      <c r="V318" s="33"/>
      <c r="W318" s="32"/>
      <c r="X318" s="32"/>
      <c r="Y318" s="34"/>
      <c r="Z318"/>
      <c r="AA318"/>
      <c r="AB318"/>
      <c r="AC318"/>
    </row>
    <row r="319" spans="1:29" s="21" customFormat="1" ht="11.25" customHeight="1" x14ac:dyDescent="0.25">
      <c r="A319" s="15"/>
      <c r="B319" s="4" t="s">
        <v>235</v>
      </c>
      <c r="C319" s="15">
        <f>SUM(C316:C318)</f>
        <v>8</v>
      </c>
      <c r="D319" s="32">
        <f t="shared" ref="D319:D321" si="576">C319/I319</f>
        <v>0.5714285714285714</v>
      </c>
      <c r="E319" s="32"/>
      <c r="F319" s="15">
        <f>SUM(F316:F318)</f>
        <v>6</v>
      </c>
      <c r="G319" s="32">
        <f t="shared" ref="G319:G321" si="577">F319/I319</f>
        <v>0.42857142857142855</v>
      </c>
      <c r="H319" s="32"/>
      <c r="I319" s="9">
        <f>SUM(C319,F319)</f>
        <v>14</v>
      </c>
      <c r="J319" s="31"/>
      <c r="K319" s="15"/>
      <c r="L319" s="32"/>
      <c r="M319" s="32"/>
      <c r="N319" s="15"/>
      <c r="O319" s="32"/>
      <c r="P319" s="32"/>
      <c r="Q319" s="9">
        <f>SUM(K319,N319)</f>
        <v>0</v>
      </c>
      <c r="R319" s="29"/>
      <c r="S319" s="15">
        <f t="shared" ref="S319" si="578">C319+K319</f>
        <v>8</v>
      </c>
      <c r="T319" s="32">
        <f t="shared" ref="T319:T321" si="579">S319/Y319</f>
        <v>0.5714285714285714</v>
      </c>
      <c r="U319" s="32"/>
      <c r="V319" s="7">
        <f t="shared" ref="V319" si="580">F319+N319</f>
        <v>6</v>
      </c>
      <c r="W319" s="32">
        <f t="shared" ref="W319:W321" si="581">V319/Y319</f>
        <v>0.42857142857142855</v>
      </c>
      <c r="X319" s="32"/>
      <c r="Y319" s="9">
        <f>SUM(S319,V319)</f>
        <v>14</v>
      </c>
      <c r="Z319"/>
      <c r="AA319"/>
      <c r="AB319"/>
      <c r="AC319"/>
    </row>
    <row r="320" spans="1:29" s="1" customFormat="1" ht="9" customHeight="1" x14ac:dyDescent="0.25">
      <c r="A320" s="37"/>
      <c r="B320" s="29"/>
      <c r="C320" s="31"/>
      <c r="D320" s="32"/>
      <c r="E320" s="32"/>
      <c r="F320" s="33"/>
      <c r="G320" s="32"/>
      <c r="H320" s="32"/>
      <c r="I320" s="34"/>
      <c r="J320" s="31"/>
      <c r="K320" s="31"/>
      <c r="L320" s="32"/>
      <c r="M320" s="32"/>
      <c r="N320" s="33"/>
      <c r="O320" s="32"/>
      <c r="P320" s="32"/>
      <c r="Q320" s="34"/>
      <c r="R320" s="29"/>
      <c r="S320" s="31"/>
      <c r="T320" s="32"/>
      <c r="U320" s="32"/>
      <c r="V320" s="33"/>
      <c r="W320" s="32"/>
      <c r="X320" s="32"/>
      <c r="Y320" s="34"/>
      <c r="Z320"/>
      <c r="AA320"/>
      <c r="AB320"/>
      <c r="AC320"/>
    </row>
    <row r="321" spans="1:29" s="1" customFormat="1" ht="11.25" customHeight="1" x14ac:dyDescent="0.25">
      <c r="A321" s="37"/>
      <c r="B321" s="4" t="s">
        <v>234</v>
      </c>
      <c r="C321" s="15">
        <f>C286+C293+C299+C308+C313+C319</f>
        <v>348</v>
      </c>
      <c r="D321" s="32">
        <f t="shared" si="576"/>
        <v>0.67441860465116277</v>
      </c>
      <c r="E321" s="32"/>
      <c r="F321" s="15">
        <f>F286+F293+F299+F308+F313+F319</f>
        <v>168</v>
      </c>
      <c r="G321" s="32">
        <f t="shared" si="577"/>
        <v>0.32558139534883723</v>
      </c>
      <c r="H321" s="32"/>
      <c r="I321" s="9">
        <f>SUM(C321,F321)</f>
        <v>516</v>
      </c>
      <c r="J321" s="31"/>
      <c r="K321" s="31"/>
      <c r="L321" s="32"/>
      <c r="M321" s="32"/>
      <c r="N321" s="33"/>
      <c r="O321" s="32"/>
      <c r="P321" s="32"/>
      <c r="Q321" s="9">
        <f>SUM(K321,N321)</f>
        <v>0</v>
      </c>
      <c r="R321" s="29"/>
      <c r="S321" s="15">
        <f>S286+S293+S299+S308+S313+S319</f>
        <v>348</v>
      </c>
      <c r="T321" s="32">
        <f t="shared" si="579"/>
        <v>0.67441860465116277</v>
      </c>
      <c r="U321" s="32"/>
      <c r="V321" s="15">
        <f>V286+V293+V299+V308+V313+V319</f>
        <v>168</v>
      </c>
      <c r="W321" s="32">
        <f t="shared" si="581"/>
        <v>0.32558139534883723</v>
      </c>
      <c r="X321" s="32"/>
      <c r="Y321" s="9">
        <f>S321+V321</f>
        <v>516</v>
      </c>
      <c r="Z321"/>
      <c r="AA321"/>
      <c r="AB321"/>
      <c r="AC321"/>
    </row>
    <row r="322" spans="1:29" s="1" customFormat="1" ht="9" customHeight="1" x14ac:dyDescent="0.25">
      <c r="A322" s="37"/>
      <c r="B322" s="29"/>
      <c r="C322" s="31"/>
      <c r="D322" s="32"/>
      <c r="E322" s="32"/>
      <c r="F322" s="33"/>
      <c r="G322" s="32"/>
      <c r="H322" s="32"/>
      <c r="I322" s="34"/>
      <c r="J322" s="31"/>
      <c r="K322" s="31"/>
      <c r="L322" s="32"/>
      <c r="M322" s="32"/>
      <c r="N322" s="33"/>
      <c r="O322" s="32"/>
      <c r="P322" s="32"/>
      <c r="Q322" s="34"/>
      <c r="R322" s="29"/>
      <c r="S322" s="31"/>
      <c r="T322" s="32"/>
      <c r="U322" s="32"/>
      <c r="V322" s="33"/>
      <c r="W322" s="32"/>
      <c r="X322" s="32"/>
      <c r="Y322" s="34"/>
      <c r="Z322"/>
      <c r="AA322"/>
      <c r="AB322"/>
      <c r="AC322"/>
    </row>
    <row r="323" spans="1:29" s="1" customFormat="1" ht="13" x14ac:dyDescent="0.25">
      <c r="A323" s="15" t="s">
        <v>256</v>
      </c>
      <c r="B323" s="29"/>
      <c r="C323" s="31"/>
      <c r="D323" s="32"/>
      <c r="E323" s="32"/>
      <c r="F323" s="33"/>
      <c r="G323" s="32"/>
      <c r="H323" s="32"/>
      <c r="I323" s="34"/>
      <c r="J323" s="31"/>
      <c r="K323" s="31"/>
      <c r="L323" s="32"/>
      <c r="M323" s="32"/>
      <c r="N323" s="33"/>
      <c r="O323" s="32"/>
      <c r="P323" s="32"/>
      <c r="Q323" s="34"/>
      <c r="R323" s="29"/>
      <c r="S323" s="31"/>
      <c r="T323" s="32"/>
      <c r="U323" s="32"/>
      <c r="V323" s="33"/>
      <c r="W323" s="32"/>
      <c r="X323" s="32"/>
      <c r="Y323" s="34"/>
      <c r="Z323"/>
      <c r="AA323"/>
      <c r="AB323"/>
      <c r="AC323"/>
    </row>
    <row r="324" spans="1:29" s="1" customFormat="1" ht="11.25" customHeight="1" x14ac:dyDescent="0.25">
      <c r="A324" s="15"/>
      <c r="B324" s="29" t="s">
        <v>164</v>
      </c>
      <c r="C324" s="31">
        <v>4</v>
      </c>
      <c r="D324" s="32">
        <f t="shared" si="422"/>
        <v>0.66666666666666663</v>
      </c>
      <c r="E324" s="32"/>
      <c r="F324" s="33">
        <v>2</v>
      </c>
      <c r="G324" s="32">
        <f t="shared" si="423"/>
        <v>0.33333333333333331</v>
      </c>
      <c r="H324" s="32"/>
      <c r="I324" s="34">
        <f>SUM(C324,F324)</f>
        <v>6</v>
      </c>
      <c r="J324" s="31"/>
      <c r="K324" s="31"/>
      <c r="L324" s="32"/>
      <c r="M324" s="32"/>
      <c r="N324" s="33"/>
      <c r="O324" s="32"/>
      <c r="P324" s="32"/>
      <c r="Q324" s="34">
        <f>SUM(K324,N324)</f>
        <v>0</v>
      </c>
      <c r="R324" s="29"/>
      <c r="S324" s="31">
        <f t="shared" ref="S324:S333" si="582">C324+K324</f>
        <v>4</v>
      </c>
      <c r="T324" s="32">
        <f t="shared" ref="T324" si="583">S324/Y324</f>
        <v>0.66666666666666663</v>
      </c>
      <c r="U324" s="32"/>
      <c r="V324" s="33">
        <f t="shared" ref="V324:V333" si="584">F324+N324</f>
        <v>2</v>
      </c>
      <c r="W324" s="32">
        <f t="shared" ref="W324" si="585">V324/Y324</f>
        <v>0.33333333333333331</v>
      </c>
      <c r="X324" s="32"/>
      <c r="Y324" s="34">
        <f>SUM(S324,V324)</f>
        <v>6</v>
      </c>
      <c r="Z324"/>
      <c r="AA324"/>
      <c r="AB324"/>
      <c r="AC324"/>
    </row>
    <row r="325" spans="1:29" s="1" customFormat="1" ht="11.25" customHeight="1" x14ac:dyDescent="0.25">
      <c r="A325" s="15"/>
      <c r="B325" s="29" t="s">
        <v>223</v>
      </c>
      <c r="C325" s="31">
        <v>1</v>
      </c>
      <c r="D325" s="32">
        <f t="shared" ref="D325" si="586">C325/I325</f>
        <v>0.5</v>
      </c>
      <c r="E325" s="32"/>
      <c r="F325" s="33">
        <v>1</v>
      </c>
      <c r="G325" s="32">
        <f t="shared" ref="G325" si="587">F325/I325</f>
        <v>0.5</v>
      </c>
      <c r="H325" s="32"/>
      <c r="I325" s="34">
        <f>SUM(C325,F325)</f>
        <v>2</v>
      </c>
      <c r="J325" s="31"/>
      <c r="K325" s="31"/>
      <c r="L325" s="32"/>
      <c r="M325" s="32"/>
      <c r="N325" s="33"/>
      <c r="O325" s="32"/>
      <c r="P325" s="32"/>
      <c r="Q325" s="34">
        <f>SUM(K325,N325)</f>
        <v>0</v>
      </c>
      <c r="R325" s="29"/>
      <c r="S325" s="31">
        <f t="shared" ref="S325" si="588">C325+K325</f>
        <v>1</v>
      </c>
      <c r="T325" s="32">
        <f t="shared" ref="T325" si="589">S325/Y325</f>
        <v>0.5</v>
      </c>
      <c r="U325" s="32"/>
      <c r="V325" s="33">
        <f t="shared" ref="V325" si="590">F325+N325</f>
        <v>1</v>
      </c>
      <c r="W325" s="32">
        <f t="shared" ref="W325" si="591">V325/Y325</f>
        <v>0.5</v>
      </c>
      <c r="X325" s="32"/>
      <c r="Y325" s="34">
        <f>SUM(S325,V325)</f>
        <v>2</v>
      </c>
      <c r="Z325"/>
      <c r="AA325"/>
      <c r="AB325"/>
      <c r="AC325"/>
    </row>
    <row r="326" spans="1:29" s="1" customFormat="1" ht="11.25" customHeight="1" x14ac:dyDescent="0.25">
      <c r="A326" s="31"/>
      <c r="B326" s="29" t="s">
        <v>114</v>
      </c>
      <c r="C326" s="31"/>
      <c r="D326" s="32"/>
      <c r="E326" s="32"/>
      <c r="F326" s="33"/>
      <c r="G326" s="32"/>
      <c r="H326" s="32"/>
      <c r="I326" s="34"/>
      <c r="J326" s="31"/>
      <c r="K326" s="31"/>
      <c r="L326" s="32"/>
      <c r="M326" s="32"/>
      <c r="N326" s="33"/>
      <c r="O326" s="32"/>
      <c r="P326" s="32"/>
      <c r="Q326" s="34"/>
      <c r="R326" s="29"/>
      <c r="S326" s="31"/>
      <c r="T326" s="32"/>
      <c r="U326" s="32"/>
      <c r="V326" s="33"/>
      <c r="W326" s="32"/>
      <c r="X326" s="32"/>
      <c r="Y326" s="34"/>
      <c r="Z326"/>
      <c r="AA326"/>
      <c r="AB326"/>
      <c r="AC326"/>
    </row>
    <row r="327" spans="1:29" s="1" customFormat="1" ht="11.25" customHeight="1" x14ac:dyDescent="0.25">
      <c r="A327" s="31"/>
      <c r="B327" s="30" t="s">
        <v>156</v>
      </c>
      <c r="C327" s="31">
        <v>43</v>
      </c>
      <c r="D327" s="32">
        <f t="shared" si="422"/>
        <v>0.89583333333333337</v>
      </c>
      <c r="E327" s="32"/>
      <c r="F327" s="33">
        <v>5</v>
      </c>
      <c r="G327" s="32">
        <f t="shared" si="423"/>
        <v>0.10416666666666667</v>
      </c>
      <c r="H327" s="32"/>
      <c r="I327" s="34">
        <f t="shared" ref="I327:I349" si="592">SUM(C327,F327)</f>
        <v>48</v>
      </c>
      <c r="J327" s="31"/>
      <c r="K327" s="31"/>
      <c r="L327" s="32"/>
      <c r="M327" s="32"/>
      <c r="N327" s="33"/>
      <c r="O327" s="32"/>
      <c r="P327" s="32"/>
      <c r="Q327" s="34">
        <f t="shared" ref="Q327:Q329" si="593">SUM(K327,N327)</f>
        <v>0</v>
      </c>
      <c r="R327" s="29"/>
      <c r="S327" s="31">
        <f t="shared" si="582"/>
        <v>43</v>
      </c>
      <c r="T327" s="32">
        <f t="shared" ref="T327:T329" si="594">S327/Y327</f>
        <v>0.89583333333333337</v>
      </c>
      <c r="U327" s="32"/>
      <c r="V327" s="33">
        <f t="shared" si="584"/>
        <v>5</v>
      </c>
      <c r="W327" s="32">
        <f t="shared" ref="W327:W329" si="595">V327/Y327</f>
        <v>0.10416666666666667</v>
      </c>
      <c r="X327" s="32"/>
      <c r="Y327" s="34">
        <f t="shared" ref="Y327:Y329" si="596">SUM(S327,V327)</f>
        <v>48</v>
      </c>
      <c r="Z327"/>
      <c r="AA327"/>
      <c r="AB327"/>
      <c r="AC327"/>
    </row>
    <row r="328" spans="1:29" s="1" customFormat="1" ht="11.25" customHeight="1" x14ac:dyDescent="0.25">
      <c r="A328" s="31"/>
      <c r="B328" s="30" t="s">
        <v>173</v>
      </c>
      <c r="C328" s="31">
        <v>3</v>
      </c>
      <c r="D328" s="32">
        <f t="shared" si="422"/>
        <v>1</v>
      </c>
      <c r="E328" s="32"/>
      <c r="F328" s="33">
        <v>0</v>
      </c>
      <c r="G328" s="32">
        <f t="shared" si="423"/>
        <v>0</v>
      </c>
      <c r="H328" s="32"/>
      <c r="I328" s="34">
        <f t="shared" si="592"/>
        <v>3</v>
      </c>
      <c r="J328" s="31"/>
      <c r="K328" s="31"/>
      <c r="L328" s="32"/>
      <c r="M328" s="32"/>
      <c r="N328" s="33"/>
      <c r="O328" s="32"/>
      <c r="P328" s="32"/>
      <c r="Q328" s="34">
        <f t="shared" si="593"/>
        <v>0</v>
      </c>
      <c r="R328" s="29"/>
      <c r="S328" s="31">
        <f t="shared" si="582"/>
        <v>3</v>
      </c>
      <c r="T328" s="32">
        <f t="shared" si="594"/>
        <v>1</v>
      </c>
      <c r="U328" s="32"/>
      <c r="V328" s="33">
        <f t="shared" si="584"/>
        <v>0</v>
      </c>
      <c r="W328" s="32">
        <f t="shared" si="595"/>
        <v>0</v>
      </c>
      <c r="X328" s="32"/>
      <c r="Y328" s="34">
        <f t="shared" si="596"/>
        <v>3</v>
      </c>
      <c r="Z328"/>
      <c r="AA328"/>
      <c r="AB328"/>
      <c r="AC328"/>
    </row>
    <row r="329" spans="1:29" s="1" customFormat="1" ht="11.25" customHeight="1" x14ac:dyDescent="0.25">
      <c r="A329" s="31"/>
      <c r="B329" s="30" t="s">
        <v>145</v>
      </c>
      <c r="C329" s="31">
        <v>4</v>
      </c>
      <c r="D329" s="32">
        <f t="shared" si="422"/>
        <v>1</v>
      </c>
      <c r="E329" s="32"/>
      <c r="F329" s="33">
        <v>0</v>
      </c>
      <c r="G329" s="32">
        <f t="shared" si="423"/>
        <v>0</v>
      </c>
      <c r="H329" s="32"/>
      <c r="I329" s="34">
        <f t="shared" si="592"/>
        <v>4</v>
      </c>
      <c r="J329" s="31"/>
      <c r="K329" s="31"/>
      <c r="L329" s="32"/>
      <c r="M329" s="32"/>
      <c r="N329" s="33"/>
      <c r="O329" s="32"/>
      <c r="P329" s="32"/>
      <c r="Q329" s="34">
        <f t="shared" si="593"/>
        <v>0</v>
      </c>
      <c r="R329" s="29"/>
      <c r="S329" s="31">
        <f t="shared" si="582"/>
        <v>4</v>
      </c>
      <c r="T329" s="32">
        <f t="shared" si="594"/>
        <v>1</v>
      </c>
      <c r="U329" s="32"/>
      <c r="V329" s="33">
        <f t="shared" si="584"/>
        <v>0</v>
      </c>
      <c r="W329" s="32">
        <f t="shared" si="595"/>
        <v>0</v>
      </c>
      <c r="X329" s="32"/>
      <c r="Y329" s="34">
        <f t="shared" si="596"/>
        <v>4</v>
      </c>
      <c r="Z329"/>
      <c r="AA329"/>
      <c r="AB329"/>
      <c r="AC329"/>
    </row>
    <row r="330" spans="1:29" s="1" customFormat="1" ht="11.25" customHeight="1" x14ac:dyDescent="0.25">
      <c r="A330" s="31"/>
      <c r="B330" s="29" t="s">
        <v>115</v>
      </c>
      <c r="C330" s="31"/>
      <c r="D330" s="32"/>
      <c r="E330" s="32"/>
      <c r="F330" s="33"/>
      <c r="G330" s="32"/>
      <c r="H330" s="32"/>
      <c r="I330" s="34"/>
      <c r="J330" s="31"/>
      <c r="K330" s="31"/>
      <c r="L330" s="32"/>
      <c r="M330" s="32"/>
      <c r="N330" s="33"/>
      <c r="O330" s="32"/>
      <c r="P330" s="32"/>
      <c r="Q330" s="34"/>
      <c r="R330" s="29"/>
      <c r="S330" s="31"/>
      <c r="T330" s="32"/>
      <c r="U330" s="32"/>
      <c r="V330" s="33"/>
      <c r="W330" s="32"/>
      <c r="X330" s="32"/>
      <c r="Y330" s="34"/>
      <c r="Z330"/>
      <c r="AA330"/>
      <c r="AB330"/>
      <c r="AC330"/>
    </row>
    <row r="331" spans="1:29" s="1" customFormat="1" ht="11.25" customHeight="1" x14ac:dyDescent="0.25">
      <c r="A331" s="31"/>
      <c r="B331" s="30" t="s">
        <v>174</v>
      </c>
      <c r="C331" s="31">
        <v>14</v>
      </c>
      <c r="D331" s="32">
        <f t="shared" si="422"/>
        <v>0.875</v>
      </c>
      <c r="E331" s="32"/>
      <c r="F331" s="33">
        <v>2</v>
      </c>
      <c r="G331" s="32">
        <f t="shared" si="423"/>
        <v>0.125</v>
      </c>
      <c r="H331" s="32"/>
      <c r="I331" s="34">
        <f t="shared" si="592"/>
        <v>16</v>
      </c>
      <c r="J331" s="31"/>
      <c r="K331" s="31"/>
      <c r="L331" s="32"/>
      <c r="M331" s="32"/>
      <c r="N331" s="33"/>
      <c r="O331" s="32"/>
      <c r="P331" s="32"/>
      <c r="Q331" s="34">
        <f t="shared" ref="Q331" si="597">SUM(K331,N331)</f>
        <v>0</v>
      </c>
      <c r="R331" s="29"/>
      <c r="S331" s="31">
        <f t="shared" si="582"/>
        <v>14</v>
      </c>
      <c r="T331" s="32">
        <f t="shared" ref="T331" si="598">S331/Y331</f>
        <v>0.875</v>
      </c>
      <c r="U331" s="32"/>
      <c r="V331" s="33">
        <f t="shared" si="584"/>
        <v>2</v>
      </c>
      <c r="W331" s="32">
        <f t="shared" ref="W331" si="599">V331/Y331</f>
        <v>0.125</v>
      </c>
      <c r="X331" s="32"/>
      <c r="Y331" s="34">
        <f t="shared" ref="Y331" si="600">SUM(S331,V331)</f>
        <v>16</v>
      </c>
      <c r="Z331"/>
      <c r="AA331"/>
      <c r="AB331"/>
      <c r="AC331"/>
    </row>
    <row r="332" spans="1:29" s="1" customFormat="1" ht="8.15" customHeight="1" x14ac:dyDescent="0.25">
      <c r="A332" s="31"/>
      <c r="B332" s="29"/>
      <c r="C332" s="31"/>
      <c r="D332" s="32"/>
      <c r="E332" s="32"/>
      <c r="F332" s="33"/>
      <c r="G332" s="32"/>
      <c r="H332" s="32"/>
      <c r="I332" s="34"/>
      <c r="J332" s="31"/>
      <c r="K332" s="31"/>
      <c r="L332" s="32"/>
      <c r="M332" s="32"/>
      <c r="N332" s="33"/>
      <c r="O332" s="32"/>
      <c r="P332" s="32"/>
      <c r="Q332" s="34"/>
      <c r="R332" s="29"/>
      <c r="S332" s="31"/>
      <c r="T332" s="32"/>
      <c r="U332" s="32"/>
      <c r="V332" s="33"/>
      <c r="W332" s="32"/>
      <c r="X332" s="32"/>
      <c r="Y332" s="34"/>
      <c r="Z332"/>
      <c r="AA332"/>
      <c r="AB332"/>
      <c r="AC332"/>
    </row>
    <row r="333" spans="1:29" s="2" customFormat="1" ht="11.25" customHeight="1" x14ac:dyDescent="0.25">
      <c r="A333" s="15"/>
      <c r="B333" s="4" t="s">
        <v>234</v>
      </c>
      <c r="C333" s="15">
        <f>SUM(C324:C331)</f>
        <v>69</v>
      </c>
      <c r="D333" s="32">
        <f t="shared" si="422"/>
        <v>0.87341772151898733</v>
      </c>
      <c r="E333" s="32"/>
      <c r="F333" s="15">
        <f>SUM(F324:F331)</f>
        <v>10</v>
      </c>
      <c r="G333" s="32">
        <f t="shared" si="423"/>
        <v>0.12658227848101267</v>
      </c>
      <c r="H333" s="32"/>
      <c r="I333" s="9">
        <f t="shared" si="592"/>
        <v>79</v>
      </c>
      <c r="J333" s="31"/>
      <c r="K333" s="15"/>
      <c r="L333" s="32"/>
      <c r="M333" s="32"/>
      <c r="N333" s="15"/>
      <c r="O333" s="32"/>
      <c r="P333" s="32"/>
      <c r="Q333" s="9">
        <f t="shared" ref="Q333" si="601">SUM(K333,N333)</f>
        <v>0</v>
      </c>
      <c r="R333" s="29"/>
      <c r="S333" s="15">
        <f t="shared" si="582"/>
        <v>69</v>
      </c>
      <c r="T333" s="32">
        <f t="shared" ref="T333" si="602">S333/Y333</f>
        <v>0.87341772151898733</v>
      </c>
      <c r="U333" s="32"/>
      <c r="V333" s="7">
        <f t="shared" si="584"/>
        <v>10</v>
      </c>
      <c r="W333" s="32">
        <f t="shared" ref="W333" si="603">V333/Y333</f>
        <v>0.12658227848101267</v>
      </c>
      <c r="X333" s="32"/>
      <c r="Y333" s="9">
        <f t="shared" ref="Y333" si="604">SUM(S333,V333)</f>
        <v>79</v>
      </c>
      <c r="Z333"/>
      <c r="AA333"/>
      <c r="AB333"/>
      <c r="AC333"/>
    </row>
    <row r="334" spans="1:29" s="2" customFormat="1" ht="10" customHeight="1" x14ac:dyDescent="0.25">
      <c r="A334" s="15"/>
      <c r="B334" s="4"/>
      <c r="C334" s="15"/>
      <c r="D334" s="32"/>
      <c r="E334" s="32"/>
      <c r="F334" s="15"/>
      <c r="G334" s="32"/>
      <c r="H334" s="32"/>
      <c r="I334" s="9"/>
      <c r="J334" s="31"/>
      <c r="K334" s="15"/>
      <c r="L334" s="32"/>
      <c r="M334" s="32"/>
      <c r="N334" s="15"/>
      <c r="O334" s="32"/>
      <c r="P334" s="32"/>
      <c r="Q334" s="9"/>
      <c r="R334" s="29"/>
      <c r="S334" s="15"/>
      <c r="T334" s="32"/>
      <c r="U334" s="32"/>
      <c r="V334" s="7"/>
      <c r="W334" s="32"/>
      <c r="X334" s="32"/>
      <c r="Y334" s="9"/>
      <c r="Z334"/>
      <c r="AA334"/>
      <c r="AB334"/>
      <c r="AC334"/>
    </row>
    <row r="335" spans="1:29" s="1" customFormat="1" ht="11.25" customHeight="1" x14ac:dyDescent="0.25">
      <c r="A335" s="15" t="s">
        <v>178</v>
      </c>
      <c r="B335" s="29"/>
      <c r="C335" s="31"/>
      <c r="D335" s="32"/>
      <c r="E335" s="32"/>
      <c r="F335" s="33"/>
      <c r="G335" s="32"/>
      <c r="H335" s="32"/>
      <c r="I335" s="34"/>
      <c r="J335" s="31"/>
      <c r="K335" s="31"/>
      <c r="L335" s="32"/>
      <c r="M335" s="32"/>
      <c r="N335" s="33"/>
      <c r="O335" s="32"/>
      <c r="P335" s="32"/>
      <c r="Q335" s="34"/>
      <c r="R335" s="29"/>
      <c r="S335" s="31"/>
      <c r="T335" s="32"/>
      <c r="U335" s="32"/>
      <c r="V335" s="33"/>
      <c r="W335" s="32"/>
      <c r="X335" s="32"/>
      <c r="Y335" s="34"/>
      <c r="Z335"/>
      <c r="AA335"/>
      <c r="AB335"/>
      <c r="AC335"/>
    </row>
    <row r="336" spans="1:29" s="1" customFormat="1" ht="11.25" customHeight="1" x14ac:dyDescent="0.25">
      <c r="A336" s="15"/>
      <c r="B336" s="29" t="s">
        <v>157</v>
      </c>
      <c r="C336" s="31"/>
      <c r="D336" s="32"/>
      <c r="E336" s="32"/>
      <c r="F336" s="33"/>
      <c r="G336" s="32"/>
      <c r="H336" s="32"/>
      <c r="I336" s="34"/>
      <c r="J336" s="31"/>
      <c r="K336" s="31"/>
      <c r="L336" s="32"/>
      <c r="M336" s="32"/>
      <c r="N336" s="33"/>
      <c r="O336" s="32"/>
      <c r="P336" s="32"/>
      <c r="Q336" s="34"/>
      <c r="R336" s="29"/>
      <c r="S336" s="31"/>
      <c r="T336" s="32"/>
      <c r="U336" s="32"/>
      <c r="V336" s="33"/>
      <c r="W336" s="32"/>
      <c r="X336" s="32"/>
      <c r="Y336" s="34"/>
      <c r="Z336"/>
      <c r="AA336"/>
      <c r="AB336"/>
      <c r="AC336"/>
    </row>
    <row r="337" spans="1:29" s="1" customFormat="1" ht="11.25" customHeight="1" x14ac:dyDescent="0.25">
      <c r="A337" s="31"/>
      <c r="B337" s="30" t="s">
        <v>116</v>
      </c>
      <c r="C337" s="31">
        <v>9</v>
      </c>
      <c r="D337" s="32">
        <f t="shared" ref="D337:D362" si="605">C337/I337</f>
        <v>0.5625</v>
      </c>
      <c r="E337" s="32"/>
      <c r="F337" s="33">
        <v>7</v>
      </c>
      <c r="G337" s="32">
        <f t="shared" ref="G337:G362" si="606">F337/I337</f>
        <v>0.4375</v>
      </c>
      <c r="H337" s="32"/>
      <c r="I337" s="34">
        <f t="shared" si="592"/>
        <v>16</v>
      </c>
      <c r="J337" s="31"/>
      <c r="K337" s="31"/>
      <c r="L337" s="32"/>
      <c r="M337" s="32"/>
      <c r="N337" s="33"/>
      <c r="O337" s="32"/>
      <c r="P337" s="32"/>
      <c r="Q337" s="34">
        <f t="shared" ref="Q337:Q341" si="607">SUM(K337,N337)</f>
        <v>0</v>
      </c>
      <c r="R337" s="29"/>
      <c r="S337" s="31">
        <f t="shared" ref="S337:S341" si="608">C337+K337</f>
        <v>9</v>
      </c>
      <c r="T337" s="32">
        <f t="shared" ref="T337:T341" si="609">S337/Y337</f>
        <v>0.5625</v>
      </c>
      <c r="U337" s="32"/>
      <c r="V337" s="33">
        <f t="shared" ref="V337:V341" si="610">F337+N337</f>
        <v>7</v>
      </c>
      <c r="W337" s="32">
        <f t="shared" ref="W337:W341" si="611">V337/Y337</f>
        <v>0.4375</v>
      </c>
      <c r="X337" s="32"/>
      <c r="Y337" s="34">
        <f t="shared" ref="Y337:Y341" si="612">SUM(S337,V337)</f>
        <v>16</v>
      </c>
      <c r="Z337"/>
      <c r="AA337"/>
      <c r="AB337"/>
      <c r="AC337"/>
    </row>
    <row r="338" spans="1:29" s="1" customFormat="1" ht="11.25" customHeight="1" x14ac:dyDescent="0.25">
      <c r="A338" s="31"/>
      <c r="B338" s="30" t="s">
        <v>245</v>
      </c>
      <c r="C338" s="31">
        <v>0</v>
      </c>
      <c r="D338" s="32">
        <f t="shared" ref="D338" si="613">C338/I338</f>
        <v>0</v>
      </c>
      <c r="E338" s="32"/>
      <c r="F338" s="33">
        <v>1</v>
      </c>
      <c r="G338" s="32">
        <f t="shared" ref="G338" si="614">F338/I338</f>
        <v>1</v>
      </c>
      <c r="H338" s="32"/>
      <c r="I338" s="34">
        <f t="shared" ref="I338" si="615">SUM(C338,F338)</f>
        <v>1</v>
      </c>
      <c r="J338" s="31"/>
      <c r="K338" s="31"/>
      <c r="L338" s="32"/>
      <c r="M338" s="32"/>
      <c r="N338" s="33"/>
      <c r="O338" s="32"/>
      <c r="P338" s="32"/>
      <c r="Q338" s="34">
        <f t="shared" ref="Q338" si="616">SUM(K338,N338)</f>
        <v>0</v>
      </c>
      <c r="R338" s="29"/>
      <c r="S338" s="31">
        <f t="shared" ref="S338" si="617">C338+K338</f>
        <v>0</v>
      </c>
      <c r="T338" s="32">
        <f t="shared" ref="T338" si="618">S338/Y338</f>
        <v>0</v>
      </c>
      <c r="U338" s="32"/>
      <c r="V338" s="33">
        <f t="shared" ref="V338" si="619">F338+N338</f>
        <v>1</v>
      </c>
      <c r="W338" s="32">
        <f t="shared" ref="W338" si="620">V338/Y338</f>
        <v>1</v>
      </c>
      <c r="X338" s="32"/>
      <c r="Y338" s="34">
        <f t="shared" ref="Y338" si="621">SUM(S338,V338)</f>
        <v>1</v>
      </c>
      <c r="Z338"/>
      <c r="AA338"/>
      <c r="AB338"/>
      <c r="AC338"/>
    </row>
    <row r="339" spans="1:29" s="1" customFormat="1" ht="11.25" customHeight="1" x14ac:dyDescent="0.25">
      <c r="A339" s="31"/>
      <c r="B339" s="29" t="s">
        <v>165</v>
      </c>
      <c r="C339" s="31">
        <v>31</v>
      </c>
      <c r="D339" s="32">
        <f t="shared" si="605"/>
        <v>0.53448275862068961</v>
      </c>
      <c r="E339" s="32"/>
      <c r="F339" s="33">
        <v>27</v>
      </c>
      <c r="G339" s="32">
        <f t="shared" si="606"/>
        <v>0.46551724137931033</v>
      </c>
      <c r="H339" s="32"/>
      <c r="I339" s="34">
        <f t="shared" si="592"/>
        <v>58</v>
      </c>
      <c r="J339" s="31"/>
      <c r="K339" s="31"/>
      <c r="L339" s="32"/>
      <c r="M339" s="32"/>
      <c r="N339" s="33"/>
      <c r="O339" s="32"/>
      <c r="P339" s="32"/>
      <c r="Q339" s="34">
        <f t="shared" si="607"/>
        <v>0</v>
      </c>
      <c r="R339" s="29"/>
      <c r="S339" s="31">
        <f t="shared" si="608"/>
        <v>31</v>
      </c>
      <c r="T339" s="32">
        <f t="shared" si="609"/>
        <v>0.53448275862068961</v>
      </c>
      <c r="U339" s="32"/>
      <c r="V339" s="33">
        <f t="shared" si="610"/>
        <v>27</v>
      </c>
      <c r="W339" s="32">
        <f t="shared" si="611"/>
        <v>0.46551724137931033</v>
      </c>
      <c r="X339" s="32"/>
      <c r="Y339" s="34">
        <f t="shared" si="612"/>
        <v>58</v>
      </c>
      <c r="Z339"/>
      <c r="AA339"/>
      <c r="AB339"/>
      <c r="AC339"/>
    </row>
    <row r="340" spans="1:29" s="1" customFormat="1" ht="11.25" customHeight="1" x14ac:dyDescent="0.25">
      <c r="A340" s="31"/>
      <c r="B340" s="29" t="s">
        <v>225</v>
      </c>
      <c r="C340" s="31">
        <v>15</v>
      </c>
      <c r="D340" s="32">
        <f t="shared" si="605"/>
        <v>0.4838709677419355</v>
      </c>
      <c r="E340" s="32"/>
      <c r="F340" s="33">
        <v>16</v>
      </c>
      <c r="G340" s="32">
        <f t="shared" si="606"/>
        <v>0.5161290322580645</v>
      </c>
      <c r="H340" s="32"/>
      <c r="I340" s="34">
        <f t="shared" si="592"/>
        <v>31</v>
      </c>
      <c r="J340" s="31"/>
      <c r="K340" s="31"/>
      <c r="L340" s="32"/>
      <c r="M340" s="32"/>
      <c r="N340" s="33"/>
      <c r="O340" s="32"/>
      <c r="P340" s="32"/>
      <c r="Q340" s="34">
        <f t="shared" si="607"/>
        <v>0</v>
      </c>
      <c r="R340" s="29"/>
      <c r="S340" s="31">
        <f t="shared" si="608"/>
        <v>15</v>
      </c>
      <c r="T340" s="32">
        <f t="shared" si="609"/>
        <v>0.4838709677419355</v>
      </c>
      <c r="U340" s="32"/>
      <c r="V340" s="33">
        <f t="shared" si="610"/>
        <v>16</v>
      </c>
      <c r="W340" s="32">
        <f t="shared" si="611"/>
        <v>0.5161290322580645</v>
      </c>
      <c r="X340" s="32"/>
      <c r="Y340" s="34">
        <f t="shared" si="612"/>
        <v>31</v>
      </c>
      <c r="Z340"/>
      <c r="AA340"/>
      <c r="AB340"/>
      <c r="AC340"/>
    </row>
    <row r="341" spans="1:29" s="1" customFormat="1" ht="11.25" customHeight="1" x14ac:dyDescent="0.25">
      <c r="A341" s="31"/>
      <c r="B341" s="29" t="s">
        <v>179</v>
      </c>
      <c r="C341" s="31">
        <v>30</v>
      </c>
      <c r="D341" s="32">
        <f t="shared" si="605"/>
        <v>0.69767441860465118</v>
      </c>
      <c r="E341" s="32"/>
      <c r="F341" s="33">
        <v>13</v>
      </c>
      <c r="G341" s="32">
        <f t="shared" si="606"/>
        <v>0.30232558139534882</v>
      </c>
      <c r="H341" s="32"/>
      <c r="I341" s="34">
        <f t="shared" si="592"/>
        <v>43</v>
      </c>
      <c r="J341" s="31"/>
      <c r="K341" s="31"/>
      <c r="L341" s="32"/>
      <c r="M341" s="32"/>
      <c r="N341" s="33"/>
      <c r="O341" s="32"/>
      <c r="P341" s="32"/>
      <c r="Q341" s="34">
        <f t="shared" si="607"/>
        <v>0</v>
      </c>
      <c r="R341" s="29"/>
      <c r="S341" s="31">
        <f t="shared" si="608"/>
        <v>30</v>
      </c>
      <c r="T341" s="32">
        <f t="shared" si="609"/>
        <v>0.69767441860465118</v>
      </c>
      <c r="U341" s="32"/>
      <c r="V341" s="33">
        <f t="shared" si="610"/>
        <v>13</v>
      </c>
      <c r="W341" s="32">
        <f t="shared" si="611"/>
        <v>0.30232558139534882</v>
      </c>
      <c r="X341" s="32"/>
      <c r="Y341" s="34">
        <f t="shared" si="612"/>
        <v>43</v>
      </c>
      <c r="Z341"/>
      <c r="AA341"/>
      <c r="AB341"/>
      <c r="AC341"/>
    </row>
    <row r="342" spans="1:29" s="1" customFormat="1" ht="10" customHeight="1" x14ac:dyDescent="0.25">
      <c r="A342" s="15"/>
      <c r="B342" s="29"/>
      <c r="C342" s="31"/>
      <c r="D342" s="32"/>
      <c r="E342" s="32"/>
      <c r="F342" s="33"/>
      <c r="G342" s="32"/>
      <c r="H342" s="32"/>
      <c r="I342" s="34"/>
      <c r="J342" s="31"/>
      <c r="K342" s="31"/>
      <c r="L342" s="32"/>
      <c r="M342" s="32"/>
      <c r="N342" s="33"/>
      <c r="O342" s="32"/>
      <c r="P342" s="32"/>
      <c r="Q342" s="34"/>
      <c r="R342" s="29"/>
      <c r="S342" s="31"/>
      <c r="T342" s="32"/>
      <c r="U342" s="32"/>
      <c r="V342" s="33"/>
      <c r="W342" s="32"/>
      <c r="X342" s="32"/>
      <c r="Y342" s="34"/>
      <c r="Z342"/>
      <c r="AA342"/>
      <c r="AB342"/>
      <c r="AC342"/>
    </row>
    <row r="343" spans="1:29" s="2" customFormat="1" ht="11.25" customHeight="1" x14ac:dyDescent="0.25">
      <c r="A343" s="15"/>
      <c r="B343" s="4" t="s">
        <v>234</v>
      </c>
      <c r="C343" s="15">
        <f>SUM(C337:C341)</f>
        <v>85</v>
      </c>
      <c r="D343" s="32">
        <f>C343/I343</f>
        <v>0.57046979865771807</v>
      </c>
      <c r="E343" s="32"/>
      <c r="F343" s="7">
        <f>SUM(F337:F341)</f>
        <v>64</v>
      </c>
      <c r="G343" s="32">
        <f>F343/I343</f>
        <v>0.42953020134228187</v>
      </c>
      <c r="H343" s="32"/>
      <c r="I343" s="9">
        <f>SUM(C343,F343)</f>
        <v>149</v>
      </c>
      <c r="J343" s="31"/>
      <c r="K343" s="15"/>
      <c r="L343" s="32"/>
      <c r="M343" s="32"/>
      <c r="N343" s="7"/>
      <c r="O343" s="32"/>
      <c r="P343" s="32"/>
      <c r="Q343" s="9">
        <f>SUM(K343,N343)</f>
        <v>0</v>
      </c>
      <c r="R343" s="29"/>
      <c r="S343" s="15">
        <f>C343+K343</f>
        <v>85</v>
      </c>
      <c r="T343" s="32">
        <f>S343/Y343</f>
        <v>0.57046979865771807</v>
      </c>
      <c r="U343" s="32"/>
      <c r="V343" s="7">
        <f>F343+N343</f>
        <v>64</v>
      </c>
      <c r="W343" s="32">
        <f>V343/Y343</f>
        <v>0.42953020134228187</v>
      </c>
      <c r="X343" s="32"/>
      <c r="Y343" s="9">
        <f>SUM(S343,V343)</f>
        <v>149</v>
      </c>
      <c r="Z343"/>
      <c r="AA343"/>
      <c r="AB343"/>
      <c r="AC343"/>
    </row>
    <row r="344" spans="1:29" s="2" customFormat="1" ht="6.65" customHeight="1" x14ac:dyDescent="0.25">
      <c r="A344" s="15"/>
      <c r="B344" s="4"/>
      <c r="C344" s="15"/>
      <c r="D344" s="32"/>
      <c r="E344" s="32"/>
      <c r="F344" s="7"/>
      <c r="G344" s="32"/>
      <c r="H344" s="32"/>
      <c r="I344" s="9"/>
      <c r="J344" s="31"/>
      <c r="K344" s="15"/>
      <c r="L344" s="32"/>
      <c r="M344" s="32"/>
      <c r="N344" s="7"/>
      <c r="O344" s="32"/>
      <c r="P344" s="32"/>
      <c r="Q344" s="9"/>
      <c r="R344" s="29"/>
      <c r="S344" s="15"/>
      <c r="T344" s="32"/>
      <c r="U344" s="32"/>
      <c r="V344" s="7"/>
      <c r="W344" s="32"/>
      <c r="X344" s="32"/>
      <c r="Y344" s="9"/>
      <c r="Z344"/>
      <c r="AA344"/>
      <c r="AB344"/>
      <c r="AC344"/>
    </row>
    <row r="345" spans="1:29" s="1" customFormat="1" ht="11.25" customHeight="1" x14ac:dyDescent="0.25">
      <c r="A345" s="15" t="s">
        <v>11</v>
      </c>
      <c r="B345" s="29"/>
      <c r="C345" s="31"/>
      <c r="D345" s="32"/>
      <c r="E345" s="32"/>
      <c r="F345" s="33"/>
      <c r="G345" s="32"/>
      <c r="H345" s="32"/>
      <c r="I345" s="34"/>
      <c r="J345" s="31"/>
      <c r="K345" s="31"/>
      <c r="L345" s="32"/>
      <c r="M345" s="32"/>
      <c r="N345" s="33"/>
      <c r="O345" s="32"/>
      <c r="P345" s="32"/>
      <c r="Q345" s="34"/>
      <c r="R345" s="29"/>
      <c r="S345" s="31"/>
      <c r="T345" s="32"/>
      <c r="U345" s="32"/>
      <c r="V345" s="33"/>
      <c r="W345" s="32"/>
      <c r="X345" s="32"/>
      <c r="Y345" s="34"/>
      <c r="Z345"/>
      <c r="AA345"/>
      <c r="AB345"/>
      <c r="AC345"/>
    </row>
    <row r="346" spans="1:29" s="1" customFormat="1" ht="11.25" customHeight="1" x14ac:dyDescent="0.25">
      <c r="A346" s="15"/>
      <c r="B346" s="29" t="s">
        <v>182</v>
      </c>
      <c r="C346" s="31">
        <v>44</v>
      </c>
      <c r="D346" s="32">
        <f t="shared" si="605"/>
        <v>0.4631578947368421</v>
      </c>
      <c r="E346" s="32"/>
      <c r="F346" s="33">
        <v>51</v>
      </c>
      <c r="G346" s="32">
        <f t="shared" si="606"/>
        <v>0.5368421052631579</v>
      </c>
      <c r="H346" s="32"/>
      <c r="I346" s="34">
        <f t="shared" si="592"/>
        <v>95</v>
      </c>
      <c r="J346" s="31"/>
      <c r="K346" s="31"/>
      <c r="L346" s="32"/>
      <c r="M346" s="32"/>
      <c r="N346" s="33"/>
      <c r="O346" s="32"/>
      <c r="P346" s="32"/>
      <c r="Q346" s="34">
        <f t="shared" ref="Q346:Q347" si="622">SUM(K346,N346)</f>
        <v>0</v>
      </c>
      <c r="R346" s="29"/>
      <c r="S346" s="31">
        <f t="shared" ref="S346:S349" si="623">C346+K346</f>
        <v>44</v>
      </c>
      <c r="T346" s="32">
        <f t="shared" ref="T346:T347" si="624">S346/Y346</f>
        <v>0.4631578947368421</v>
      </c>
      <c r="U346" s="32"/>
      <c r="V346" s="33">
        <f t="shared" ref="V346:V349" si="625">F346+N346</f>
        <v>51</v>
      </c>
      <c r="W346" s="32">
        <f t="shared" ref="W346:W347" si="626">V346/Y346</f>
        <v>0.5368421052631579</v>
      </c>
      <c r="X346" s="32"/>
      <c r="Y346" s="34">
        <f t="shared" ref="Y346:Y347" si="627">SUM(S346,V346)</f>
        <v>95</v>
      </c>
      <c r="Z346"/>
      <c r="AA346"/>
      <c r="AB346"/>
      <c r="AC346"/>
    </row>
    <row r="347" spans="1:29" s="1" customFormat="1" ht="11.25" customHeight="1" x14ac:dyDescent="0.25">
      <c r="A347" s="31"/>
      <c r="B347" s="29" t="s">
        <v>183</v>
      </c>
      <c r="C347" s="31">
        <v>1</v>
      </c>
      <c r="D347" s="32">
        <f t="shared" si="605"/>
        <v>0.33333333333333331</v>
      </c>
      <c r="E347" s="32"/>
      <c r="F347" s="33">
        <v>2</v>
      </c>
      <c r="G347" s="32">
        <f t="shared" si="606"/>
        <v>0.66666666666666663</v>
      </c>
      <c r="H347" s="32"/>
      <c r="I347" s="34">
        <f t="shared" si="592"/>
        <v>3</v>
      </c>
      <c r="J347" s="31"/>
      <c r="K347" s="31"/>
      <c r="L347" s="32"/>
      <c r="M347" s="32"/>
      <c r="N347" s="33"/>
      <c r="O347" s="32"/>
      <c r="P347" s="32"/>
      <c r="Q347" s="34">
        <f t="shared" si="622"/>
        <v>0</v>
      </c>
      <c r="R347" s="29"/>
      <c r="S347" s="31">
        <f t="shared" si="623"/>
        <v>1</v>
      </c>
      <c r="T347" s="32">
        <f t="shared" si="624"/>
        <v>0.33333333333333331</v>
      </c>
      <c r="U347" s="32"/>
      <c r="V347" s="33">
        <f t="shared" si="625"/>
        <v>2</v>
      </c>
      <c r="W347" s="32">
        <f t="shared" si="626"/>
        <v>0.66666666666666663</v>
      </c>
      <c r="X347" s="32"/>
      <c r="Y347" s="34">
        <f t="shared" si="627"/>
        <v>3</v>
      </c>
      <c r="Z347"/>
      <c r="AA347"/>
      <c r="AB347"/>
      <c r="AC347"/>
    </row>
    <row r="348" spans="1:29" s="1" customFormat="1" ht="9" customHeight="1" x14ac:dyDescent="0.25">
      <c r="A348" s="31"/>
      <c r="B348" s="29"/>
      <c r="C348" s="31"/>
      <c r="D348" s="32"/>
      <c r="E348" s="32"/>
      <c r="F348" s="33"/>
      <c r="G348" s="32"/>
      <c r="H348" s="32"/>
      <c r="I348" s="34"/>
      <c r="J348" s="31"/>
      <c r="K348" s="31"/>
      <c r="L348" s="32"/>
      <c r="M348" s="32"/>
      <c r="N348" s="33"/>
      <c r="O348" s="32"/>
      <c r="P348" s="32"/>
      <c r="Q348" s="34"/>
      <c r="R348" s="29"/>
      <c r="S348" s="31"/>
      <c r="T348" s="32"/>
      <c r="U348" s="32"/>
      <c r="V348" s="33"/>
      <c r="W348" s="32"/>
      <c r="X348" s="32"/>
      <c r="Y348" s="34"/>
      <c r="Z348"/>
      <c r="AA348"/>
      <c r="AB348"/>
      <c r="AC348"/>
    </row>
    <row r="349" spans="1:29" s="2" customFormat="1" ht="11.25" customHeight="1" x14ac:dyDescent="0.25">
      <c r="A349" s="15"/>
      <c r="B349" s="4" t="s">
        <v>234</v>
      </c>
      <c r="C349" s="15">
        <f>SUM(C346:C348)</f>
        <v>45</v>
      </c>
      <c r="D349" s="32">
        <f t="shared" si="605"/>
        <v>0.45918367346938777</v>
      </c>
      <c r="E349" s="32"/>
      <c r="F349" s="7">
        <f>SUM(F346:F348)</f>
        <v>53</v>
      </c>
      <c r="G349" s="32">
        <f t="shared" si="606"/>
        <v>0.54081632653061229</v>
      </c>
      <c r="H349" s="32"/>
      <c r="I349" s="9">
        <f t="shared" si="592"/>
        <v>98</v>
      </c>
      <c r="J349" s="31"/>
      <c r="K349" s="15"/>
      <c r="L349" s="32"/>
      <c r="M349" s="32"/>
      <c r="N349" s="7"/>
      <c r="O349" s="32"/>
      <c r="P349" s="32"/>
      <c r="Q349" s="9">
        <f t="shared" ref="Q349" si="628">SUM(K349,N349)</f>
        <v>0</v>
      </c>
      <c r="R349" s="29"/>
      <c r="S349" s="15">
        <f t="shared" si="623"/>
        <v>45</v>
      </c>
      <c r="T349" s="32">
        <f t="shared" ref="T349" si="629">S349/Y349</f>
        <v>0.45918367346938777</v>
      </c>
      <c r="U349" s="32"/>
      <c r="V349" s="7">
        <f t="shared" si="625"/>
        <v>53</v>
      </c>
      <c r="W349" s="32">
        <f t="shared" ref="W349" si="630">V349/Y349</f>
        <v>0.54081632653061229</v>
      </c>
      <c r="X349" s="32"/>
      <c r="Y349" s="9">
        <f t="shared" ref="Y349" si="631">SUM(S349,V349)</f>
        <v>98</v>
      </c>
      <c r="Z349"/>
      <c r="AA349"/>
      <c r="AB349"/>
      <c r="AC349"/>
    </row>
    <row r="350" spans="1:29" s="1" customFormat="1" ht="9" customHeight="1" x14ac:dyDescent="0.25">
      <c r="A350" s="37"/>
      <c r="B350" s="29"/>
      <c r="C350" s="31"/>
      <c r="D350" s="32"/>
      <c r="E350" s="32"/>
      <c r="F350" s="33"/>
      <c r="G350" s="32"/>
      <c r="H350" s="32"/>
      <c r="I350" s="34"/>
      <c r="J350" s="31"/>
      <c r="K350" s="31"/>
      <c r="L350" s="32"/>
      <c r="M350" s="32"/>
      <c r="N350" s="33"/>
      <c r="O350" s="32"/>
      <c r="P350" s="32"/>
      <c r="Q350" s="34"/>
      <c r="R350" s="29"/>
      <c r="S350" s="31"/>
      <c r="T350" s="32"/>
      <c r="U350" s="32"/>
      <c r="V350" s="33"/>
      <c r="W350" s="32"/>
      <c r="X350" s="32"/>
      <c r="Y350" s="34"/>
      <c r="Z350"/>
      <c r="AA350"/>
      <c r="AB350"/>
      <c r="AC350"/>
    </row>
    <row r="351" spans="1:29" s="1" customFormat="1" ht="11.25" customHeight="1" x14ac:dyDescent="0.25">
      <c r="A351" s="15" t="s">
        <v>167</v>
      </c>
      <c r="B351" s="29"/>
      <c r="C351" s="31"/>
      <c r="D351" s="32"/>
      <c r="E351" s="32"/>
      <c r="F351" s="33"/>
      <c r="G351" s="32"/>
      <c r="H351" s="32"/>
      <c r="I351" s="34"/>
      <c r="J351" s="31"/>
      <c r="K351" s="31"/>
      <c r="L351" s="32"/>
      <c r="M351" s="32"/>
      <c r="N351" s="33"/>
      <c r="O351" s="32"/>
      <c r="P351" s="32"/>
      <c r="Q351" s="34"/>
      <c r="R351" s="29"/>
      <c r="S351" s="31"/>
      <c r="T351" s="32"/>
      <c r="U351" s="32"/>
      <c r="V351" s="33"/>
      <c r="W351" s="32"/>
      <c r="X351" s="32"/>
      <c r="Y351" s="34"/>
      <c r="Z351"/>
      <c r="AA351"/>
      <c r="AB351"/>
      <c r="AC351"/>
    </row>
    <row r="352" spans="1:29" s="1" customFormat="1" ht="11.25" customHeight="1" x14ac:dyDescent="0.25">
      <c r="A352" s="15"/>
      <c r="B352" s="29" t="s">
        <v>186</v>
      </c>
      <c r="C352" s="31">
        <v>0</v>
      </c>
      <c r="D352" s="32">
        <f t="shared" si="605"/>
        <v>0</v>
      </c>
      <c r="E352" s="32"/>
      <c r="F352" s="33">
        <v>3</v>
      </c>
      <c r="G352" s="32">
        <f t="shared" si="606"/>
        <v>1</v>
      </c>
      <c r="H352" s="32"/>
      <c r="I352" s="34">
        <f t="shared" ref="I352:I384" si="632">SUM(C352,F352)</f>
        <v>3</v>
      </c>
      <c r="J352" s="31"/>
      <c r="K352" s="31"/>
      <c r="L352" s="32"/>
      <c r="M352" s="32"/>
      <c r="N352" s="33"/>
      <c r="O352" s="32"/>
      <c r="P352" s="32"/>
      <c r="Q352" s="34">
        <f t="shared" ref="Q352:Q355" si="633">SUM(K352,N352)</f>
        <v>0</v>
      </c>
      <c r="R352" s="29"/>
      <c r="S352" s="31">
        <f t="shared" ref="S352:S357" si="634">C352+K352</f>
        <v>0</v>
      </c>
      <c r="T352" s="32">
        <f t="shared" ref="T352:T355" si="635">S352/Y352</f>
        <v>0</v>
      </c>
      <c r="U352" s="32"/>
      <c r="V352" s="33">
        <f t="shared" ref="V352:V357" si="636">F352+N352</f>
        <v>3</v>
      </c>
      <c r="W352" s="32">
        <f t="shared" ref="W352:W355" si="637">V352/Y352</f>
        <v>1</v>
      </c>
      <c r="X352" s="32"/>
      <c r="Y352" s="34">
        <f t="shared" ref="Y352:Y355" si="638">SUM(S352,V352)</f>
        <v>3</v>
      </c>
      <c r="Z352"/>
      <c r="AA352"/>
      <c r="AB352"/>
      <c r="AC352"/>
    </row>
    <row r="353" spans="1:29" s="1" customFormat="1" ht="11.25" customHeight="1" x14ac:dyDescent="0.25">
      <c r="A353" s="31"/>
      <c r="B353" s="29" t="s">
        <v>120</v>
      </c>
      <c r="C353" s="31">
        <v>17</v>
      </c>
      <c r="D353" s="32">
        <f t="shared" si="605"/>
        <v>0.65384615384615385</v>
      </c>
      <c r="E353" s="32"/>
      <c r="F353" s="33">
        <v>9</v>
      </c>
      <c r="G353" s="32">
        <f t="shared" si="606"/>
        <v>0.34615384615384615</v>
      </c>
      <c r="H353" s="32"/>
      <c r="I353" s="34">
        <f t="shared" si="632"/>
        <v>26</v>
      </c>
      <c r="J353" s="31"/>
      <c r="K353" s="31"/>
      <c r="L353" s="32"/>
      <c r="M353" s="32"/>
      <c r="N353" s="33"/>
      <c r="O353" s="32"/>
      <c r="P353" s="32"/>
      <c r="Q353" s="34">
        <f t="shared" si="633"/>
        <v>0</v>
      </c>
      <c r="R353" s="29"/>
      <c r="S353" s="31">
        <f t="shared" si="634"/>
        <v>17</v>
      </c>
      <c r="T353" s="32">
        <f t="shared" si="635"/>
        <v>0.65384615384615385</v>
      </c>
      <c r="U353" s="32"/>
      <c r="V353" s="33">
        <f t="shared" si="636"/>
        <v>9</v>
      </c>
      <c r="W353" s="32">
        <f t="shared" si="637"/>
        <v>0.34615384615384615</v>
      </c>
      <c r="X353" s="32"/>
      <c r="Y353" s="34">
        <f t="shared" si="638"/>
        <v>26</v>
      </c>
      <c r="Z353"/>
      <c r="AA353"/>
      <c r="AB353"/>
      <c r="AC353"/>
    </row>
    <row r="354" spans="1:29" s="1" customFormat="1" ht="11.25" customHeight="1" x14ac:dyDescent="0.25">
      <c r="A354" s="31"/>
      <c r="B354" s="29" t="s">
        <v>121</v>
      </c>
      <c r="C354" s="31">
        <v>7</v>
      </c>
      <c r="D354" s="32">
        <f t="shared" si="605"/>
        <v>0.53846153846153844</v>
      </c>
      <c r="E354" s="32"/>
      <c r="F354" s="33">
        <v>6</v>
      </c>
      <c r="G354" s="32">
        <f t="shared" si="606"/>
        <v>0.46153846153846156</v>
      </c>
      <c r="H354" s="32"/>
      <c r="I354" s="34">
        <f t="shared" si="632"/>
        <v>13</v>
      </c>
      <c r="J354" s="31"/>
      <c r="K354" s="31"/>
      <c r="L354" s="32"/>
      <c r="M354" s="32"/>
      <c r="N354" s="33"/>
      <c r="O354" s="32"/>
      <c r="P354" s="32"/>
      <c r="Q354" s="34">
        <f t="shared" si="633"/>
        <v>0</v>
      </c>
      <c r="R354" s="29"/>
      <c r="S354" s="31">
        <f t="shared" si="634"/>
        <v>7</v>
      </c>
      <c r="T354" s="32">
        <f t="shared" si="635"/>
        <v>0.53846153846153844</v>
      </c>
      <c r="U354" s="32"/>
      <c r="V354" s="33">
        <f t="shared" si="636"/>
        <v>6</v>
      </c>
      <c r="W354" s="32">
        <f t="shared" si="637"/>
        <v>0.46153846153846156</v>
      </c>
      <c r="X354" s="32"/>
      <c r="Y354" s="34">
        <f t="shared" si="638"/>
        <v>13</v>
      </c>
      <c r="Z354"/>
      <c r="AA354"/>
      <c r="AB354"/>
      <c r="AC354"/>
    </row>
    <row r="355" spans="1:29" s="1" customFormat="1" ht="11.25" customHeight="1" x14ac:dyDescent="0.25">
      <c r="A355" s="31"/>
      <c r="B355" s="29" t="s">
        <v>149</v>
      </c>
      <c r="C355" s="31">
        <v>3</v>
      </c>
      <c r="D355" s="32">
        <f t="shared" si="605"/>
        <v>0.75</v>
      </c>
      <c r="E355" s="32"/>
      <c r="F355" s="33">
        <v>1</v>
      </c>
      <c r="G355" s="32">
        <f t="shared" si="606"/>
        <v>0.25</v>
      </c>
      <c r="H355" s="32"/>
      <c r="I355" s="34">
        <f t="shared" si="632"/>
        <v>4</v>
      </c>
      <c r="J355" s="31"/>
      <c r="K355" s="31"/>
      <c r="L355" s="32"/>
      <c r="M355" s="32"/>
      <c r="N355" s="33"/>
      <c r="O355" s="32"/>
      <c r="P355" s="32"/>
      <c r="Q355" s="34">
        <f t="shared" si="633"/>
        <v>0</v>
      </c>
      <c r="R355" s="29"/>
      <c r="S355" s="31">
        <f t="shared" si="634"/>
        <v>3</v>
      </c>
      <c r="T355" s="32">
        <f t="shared" si="635"/>
        <v>0.75</v>
      </c>
      <c r="U355" s="32"/>
      <c r="V355" s="33">
        <f t="shared" si="636"/>
        <v>1</v>
      </c>
      <c r="W355" s="32">
        <f t="shared" si="637"/>
        <v>0.25</v>
      </c>
      <c r="X355" s="32"/>
      <c r="Y355" s="34">
        <f t="shared" si="638"/>
        <v>4</v>
      </c>
      <c r="Z355"/>
      <c r="AA355"/>
      <c r="AB355"/>
      <c r="AC355"/>
    </row>
    <row r="356" spans="1:29" s="1" customFormat="1" ht="9" customHeight="1" x14ac:dyDescent="0.25">
      <c r="A356" s="31"/>
      <c r="B356" s="29"/>
      <c r="C356" s="31"/>
      <c r="D356" s="32"/>
      <c r="E356" s="32"/>
      <c r="F356" s="33"/>
      <c r="G356" s="32"/>
      <c r="H356" s="32"/>
      <c r="I356" s="34"/>
      <c r="J356" s="31"/>
      <c r="K356" s="31"/>
      <c r="L356" s="32"/>
      <c r="M356" s="32"/>
      <c r="N356" s="33"/>
      <c r="O356" s="32"/>
      <c r="P356" s="32"/>
      <c r="Q356" s="34"/>
      <c r="R356" s="29"/>
      <c r="S356" s="31"/>
      <c r="T356" s="32"/>
      <c r="U356" s="32"/>
      <c r="V356" s="33"/>
      <c r="W356" s="32"/>
      <c r="X356" s="32"/>
      <c r="Y356" s="34"/>
      <c r="Z356"/>
      <c r="AA356"/>
      <c r="AB356"/>
      <c r="AC356"/>
    </row>
    <row r="357" spans="1:29" s="2" customFormat="1" ht="11.25" customHeight="1" x14ac:dyDescent="0.25">
      <c r="A357" s="15"/>
      <c r="B357" s="4" t="s">
        <v>234</v>
      </c>
      <c r="C357" s="15">
        <f>SUM(C352:C356)</f>
        <v>27</v>
      </c>
      <c r="D357" s="32">
        <f t="shared" si="605"/>
        <v>0.58695652173913049</v>
      </c>
      <c r="E357" s="32"/>
      <c r="F357" s="7">
        <f>SUM(F352:F356)</f>
        <v>19</v>
      </c>
      <c r="G357" s="32">
        <f t="shared" si="606"/>
        <v>0.41304347826086957</v>
      </c>
      <c r="H357" s="32"/>
      <c r="I357" s="9">
        <f t="shared" si="632"/>
        <v>46</v>
      </c>
      <c r="J357" s="31"/>
      <c r="K357" s="15"/>
      <c r="L357" s="32"/>
      <c r="M357" s="32"/>
      <c r="N357" s="7"/>
      <c r="O357" s="32"/>
      <c r="P357" s="32"/>
      <c r="Q357" s="9">
        <f t="shared" ref="Q357" si="639">SUM(K357,N357)</f>
        <v>0</v>
      </c>
      <c r="R357" s="29"/>
      <c r="S357" s="15">
        <f t="shared" si="634"/>
        <v>27</v>
      </c>
      <c r="T357" s="32">
        <f t="shared" ref="T357" si="640">S357/Y357</f>
        <v>0.58695652173913049</v>
      </c>
      <c r="U357" s="32"/>
      <c r="V357" s="7">
        <f t="shared" si="636"/>
        <v>19</v>
      </c>
      <c r="W357" s="32">
        <f t="shared" ref="W357" si="641">V357/Y357</f>
        <v>0.41304347826086957</v>
      </c>
      <c r="X357" s="32"/>
      <c r="Y357" s="9">
        <f t="shared" ref="Y357" si="642">SUM(S357,V357)</f>
        <v>46</v>
      </c>
      <c r="Z357"/>
      <c r="AA357"/>
      <c r="AB357"/>
      <c r="AC357"/>
    </row>
    <row r="358" spans="1:29" s="1" customFormat="1" ht="9" customHeight="1" x14ac:dyDescent="0.25">
      <c r="A358" s="37"/>
      <c r="B358" s="29"/>
      <c r="C358" s="31"/>
      <c r="D358" s="32"/>
      <c r="E358" s="32"/>
      <c r="F358" s="33"/>
      <c r="G358" s="32"/>
      <c r="H358" s="32"/>
      <c r="I358" s="34"/>
      <c r="J358" s="31"/>
      <c r="K358" s="31"/>
      <c r="L358" s="32"/>
      <c r="M358" s="32"/>
      <c r="N358" s="33"/>
      <c r="O358" s="32"/>
      <c r="P358" s="32"/>
      <c r="Q358" s="34"/>
      <c r="R358" s="29"/>
      <c r="S358" s="31"/>
      <c r="T358" s="32"/>
      <c r="U358" s="32"/>
      <c r="V358" s="33"/>
      <c r="W358" s="32"/>
      <c r="X358" s="32"/>
      <c r="Y358" s="34"/>
      <c r="Z358"/>
      <c r="AA358"/>
      <c r="AB358"/>
      <c r="AC358"/>
    </row>
    <row r="359" spans="1:29" s="1" customFormat="1" ht="11.25" customHeight="1" x14ac:dyDescent="0.25">
      <c r="A359" s="15" t="s">
        <v>13</v>
      </c>
      <c r="B359" s="29"/>
      <c r="C359" s="31"/>
      <c r="D359" s="32"/>
      <c r="E359" s="32"/>
      <c r="F359" s="33"/>
      <c r="G359" s="32"/>
      <c r="H359" s="32"/>
      <c r="I359" s="34"/>
      <c r="J359" s="31"/>
      <c r="K359" s="31"/>
      <c r="L359" s="32"/>
      <c r="M359" s="32"/>
      <c r="N359" s="33"/>
      <c r="O359" s="32"/>
      <c r="P359" s="32"/>
      <c r="Q359" s="34"/>
      <c r="R359" s="29"/>
      <c r="S359" s="31"/>
      <c r="T359" s="32"/>
      <c r="U359" s="32"/>
      <c r="V359" s="33"/>
      <c r="W359" s="32"/>
      <c r="X359" s="32"/>
      <c r="Y359" s="34"/>
      <c r="Z359"/>
      <c r="AA359"/>
      <c r="AB359"/>
      <c r="AC359"/>
    </row>
    <row r="360" spans="1:29" s="1" customFormat="1" ht="11.25" customHeight="1" x14ac:dyDescent="0.25">
      <c r="A360" s="31"/>
      <c r="B360" s="29" t="s">
        <v>127</v>
      </c>
      <c r="C360" s="31">
        <v>0</v>
      </c>
      <c r="D360" s="32">
        <f t="shared" si="605"/>
        <v>0</v>
      </c>
      <c r="E360" s="32"/>
      <c r="F360" s="33">
        <v>7</v>
      </c>
      <c r="G360" s="32">
        <f t="shared" si="606"/>
        <v>1</v>
      </c>
      <c r="H360" s="32"/>
      <c r="I360" s="34">
        <f t="shared" si="632"/>
        <v>7</v>
      </c>
      <c r="J360" s="31"/>
      <c r="K360" s="31">
        <v>0</v>
      </c>
      <c r="L360" s="32">
        <v>0</v>
      </c>
      <c r="M360" s="32"/>
      <c r="N360" s="33">
        <v>0</v>
      </c>
      <c r="O360" s="32">
        <v>0</v>
      </c>
      <c r="P360" s="32"/>
      <c r="Q360" s="34">
        <f t="shared" ref="Q360:Q361" si="643">SUM(K360,N360)</f>
        <v>0</v>
      </c>
      <c r="R360" s="29"/>
      <c r="S360" s="31">
        <f t="shared" ref="S360:S363" si="644">C360+K360</f>
        <v>0</v>
      </c>
      <c r="T360" s="32">
        <f t="shared" ref="T360:T362" si="645">S360/Y360</f>
        <v>0</v>
      </c>
      <c r="U360" s="32"/>
      <c r="V360" s="33">
        <f t="shared" ref="V360:V363" si="646">F360+N360</f>
        <v>7</v>
      </c>
      <c r="W360" s="32">
        <f t="shared" ref="W360:W362" si="647">V360/Y360</f>
        <v>1</v>
      </c>
      <c r="X360" s="32"/>
      <c r="Y360" s="34">
        <f t="shared" ref="Y360:Y361" si="648">SUM(S360,V360)</f>
        <v>7</v>
      </c>
      <c r="Z360"/>
      <c r="AA360"/>
      <c r="AB360"/>
      <c r="AC360"/>
    </row>
    <row r="361" spans="1:29" s="1" customFormat="1" ht="11.25" customHeight="1" x14ac:dyDescent="0.25">
      <c r="A361" s="31"/>
      <c r="B361" s="29" t="s">
        <v>128</v>
      </c>
      <c r="C361" s="31">
        <v>3</v>
      </c>
      <c r="D361" s="32">
        <f t="shared" si="605"/>
        <v>0.1</v>
      </c>
      <c r="E361" s="32"/>
      <c r="F361" s="33">
        <v>27</v>
      </c>
      <c r="G361" s="32">
        <f t="shared" si="606"/>
        <v>0.9</v>
      </c>
      <c r="H361" s="32"/>
      <c r="I361" s="34">
        <f t="shared" si="632"/>
        <v>30</v>
      </c>
      <c r="J361" s="31"/>
      <c r="K361" s="31">
        <v>0</v>
      </c>
      <c r="L361" s="32">
        <v>0</v>
      </c>
      <c r="M361" s="32"/>
      <c r="N361" s="33">
        <v>0</v>
      </c>
      <c r="O361" s="32">
        <v>0</v>
      </c>
      <c r="P361" s="32"/>
      <c r="Q361" s="34">
        <f t="shared" si="643"/>
        <v>0</v>
      </c>
      <c r="R361" s="29"/>
      <c r="S361" s="31">
        <f t="shared" si="644"/>
        <v>3</v>
      </c>
      <c r="T361" s="32">
        <f t="shared" si="645"/>
        <v>0.1</v>
      </c>
      <c r="U361" s="32"/>
      <c r="V361" s="33">
        <f t="shared" si="646"/>
        <v>27</v>
      </c>
      <c r="W361" s="32">
        <f t="shared" si="647"/>
        <v>0.9</v>
      </c>
      <c r="X361" s="32"/>
      <c r="Y361" s="34">
        <f t="shared" si="648"/>
        <v>30</v>
      </c>
      <c r="Z361"/>
      <c r="AA361"/>
      <c r="AB361"/>
      <c r="AC361"/>
    </row>
    <row r="362" spans="1:29" s="1" customFormat="1" ht="11.25" customHeight="1" x14ac:dyDescent="0.25">
      <c r="A362" s="31"/>
      <c r="B362" s="29" t="s">
        <v>192</v>
      </c>
      <c r="C362" s="31">
        <v>9</v>
      </c>
      <c r="D362" s="32">
        <f t="shared" si="605"/>
        <v>0.6428571428571429</v>
      </c>
      <c r="E362" s="32"/>
      <c r="F362" s="33">
        <v>5</v>
      </c>
      <c r="G362" s="32">
        <f t="shared" si="606"/>
        <v>0.35714285714285715</v>
      </c>
      <c r="H362" s="32"/>
      <c r="I362" s="34">
        <f>SUM(C362,F362)</f>
        <v>14</v>
      </c>
      <c r="J362" s="31"/>
      <c r="K362" s="31">
        <v>0</v>
      </c>
      <c r="L362" s="32">
        <v>0</v>
      </c>
      <c r="M362" s="32"/>
      <c r="N362" s="33">
        <v>0</v>
      </c>
      <c r="O362" s="32">
        <v>0</v>
      </c>
      <c r="P362" s="32"/>
      <c r="Q362" s="34">
        <f>SUM(K362,N362)</f>
        <v>0</v>
      </c>
      <c r="R362" s="29"/>
      <c r="S362" s="31">
        <f t="shared" si="644"/>
        <v>9</v>
      </c>
      <c r="T362" s="32">
        <f t="shared" si="645"/>
        <v>0.6428571428571429</v>
      </c>
      <c r="U362" s="32"/>
      <c r="V362" s="33">
        <f t="shared" si="646"/>
        <v>5</v>
      </c>
      <c r="W362" s="32">
        <f t="shared" si="647"/>
        <v>0.35714285714285715</v>
      </c>
      <c r="X362" s="32"/>
      <c r="Y362" s="34">
        <f>SUM(S362,V362)</f>
        <v>14</v>
      </c>
      <c r="Z362"/>
      <c r="AA362"/>
      <c r="AB362"/>
      <c r="AC362"/>
    </row>
    <row r="363" spans="1:29" s="1" customFormat="1" ht="11.25" customHeight="1" x14ac:dyDescent="0.25">
      <c r="A363" s="31"/>
      <c r="B363" s="29" t="s">
        <v>126</v>
      </c>
      <c r="C363" s="31">
        <v>93</v>
      </c>
      <c r="D363" s="32">
        <f t="shared" ref="D363:D420" si="649">C363/I363</f>
        <v>0.4720812182741117</v>
      </c>
      <c r="E363" s="32"/>
      <c r="F363" s="33">
        <v>104</v>
      </c>
      <c r="G363" s="32">
        <f t="shared" ref="G363:G422" si="650">F363/I363</f>
        <v>0.52791878172588835</v>
      </c>
      <c r="H363" s="32"/>
      <c r="I363" s="34">
        <f t="shared" si="632"/>
        <v>197</v>
      </c>
      <c r="J363" s="31"/>
      <c r="K363" s="31">
        <v>0</v>
      </c>
      <c r="L363" s="32">
        <v>0</v>
      </c>
      <c r="M363" s="32"/>
      <c r="N363" s="33">
        <v>0</v>
      </c>
      <c r="O363" s="32">
        <v>0</v>
      </c>
      <c r="P363" s="32"/>
      <c r="Q363" s="34">
        <f t="shared" ref="Q363" si="651">SUM(K363,N363)</f>
        <v>0</v>
      </c>
      <c r="R363" s="29"/>
      <c r="S363" s="31">
        <f t="shared" si="644"/>
        <v>93</v>
      </c>
      <c r="T363" s="32">
        <f t="shared" ref="T363" si="652">S363/Y363</f>
        <v>0.4720812182741117</v>
      </c>
      <c r="U363" s="32"/>
      <c r="V363" s="33">
        <f t="shared" si="646"/>
        <v>104</v>
      </c>
      <c r="W363" s="32">
        <f t="shared" ref="W363" si="653">V363/Y363</f>
        <v>0.52791878172588835</v>
      </c>
      <c r="X363" s="32"/>
      <c r="Y363" s="34">
        <f t="shared" ref="Y363" si="654">SUM(S363,V363)</f>
        <v>197</v>
      </c>
      <c r="Z363"/>
      <c r="AA363"/>
      <c r="AB363"/>
      <c r="AC363"/>
    </row>
    <row r="364" spans="1:29" s="1" customFormat="1" ht="11.25" customHeight="1" x14ac:dyDescent="0.25">
      <c r="A364" s="31"/>
      <c r="B364" s="29" t="s">
        <v>129</v>
      </c>
      <c r="C364" s="31"/>
      <c r="D364" s="32"/>
      <c r="E364" s="32"/>
      <c r="F364" s="33"/>
      <c r="G364" s="32"/>
      <c r="H364" s="32"/>
      <c r="I364" s="34"/>
      <c r="J364" s="31"/>
      <c r="K364" s="31"/>
      <c r="L364" s="32"/>
      <c r="M364" s="32"/>
      <c r="N364" s="33"/>
      <c r="O364" s="32"/>
      <c r="P364" s="32"/>
      <c r="Q364" s="34"/>
      <c r="R364" s="29"/>
      <c r="S364" s="31"/>
      <c r="T364" s="32"/>
      <c r="U364" s="32"/>
      <c r="V364" s="33"/>
      <c r="W364" s="32"/>
      <c r="X364" s="32"/>
      <c r="Y364" s="34"/>
      <c r="Z364"/>
      <c r="AA364"/>
      <c r="AB364"/>
      <c r="AC364"/>
    </row>
    <row r="365" spans="1:29" s="1" customFormat="1" ht="11.25" customHeight="1" x14ac:dyDescent="0.25">
      <c r="A365" s="31"/>
      <c r="B365" s="30" t="s">
        <v>159</v>
      </c>
      <c r="C365" s="31">
        <v>6</v>
      </c>
      <c r="D365" s="32">
        <f t="shared" si="649"/>
        <v>0.46153846153846156</v>
      </c>
      <c r="E365" s="32"/>
      <c r="F365" s="33">
        <v>7</v>
      </c>
      <c r="G365" s="32">
        <f t="shared" si="650"/>
        <v>0.53846153846153844</v>
      </c>
      <c r="H365" s="32"/>
      <c r="I365" s="34">
        <f t="shared" si="632"/>
        <v>13</v>
      </c>
      <c r="J365" s="31"/>
      <c r="K365" s="31">
        <v>0</v>
      </c>
      <c r="L365" s="32">
        <v>0</v>
      </c>
      <c r="M365" s="32"/>
      <c r="N365" s="33">
        <v>0</v>
      </c>
      <c r="O365" s="32">
        <v>0</v>
      </c>
      <c r="P365" s="32"/>
      <c r="Q365" s="34">
        <f t="shared" ref="Q365:Q366" si="655">SUM(K365,N365)</f>
        <v>0</v>
      </c>
      <c r="R365" s="29"/>
      <c r="S365" s="31">
        <f t="shared" ref="S365:S408" si="656">C365+K365</f>
        <v>6</v>
      </c>
      <c r="T365" s="32">
        <f t="shared" ref="T365:T366" si="657">S365/Y365</f>
        <v>0.46153846153846156</v>
      </c>
      <c r="U365" s="32"/>
      <c r="V365" s="33">
        <f t="shared" ref="V365:V408" si="658">F365+N365</f>
        <v>7</v>
      </c>
      <c r="W365" s="32">
        <f t="shared" ref="W365:W366" si="659">V365/Y365</f>
        <v>0.53846153846153844</v>
      </c>
      <c r="X365" s="32"/>
      <c r="Y365" s="34">
        <f t="shared" ref="Y365:Y366" si="660">SUM(S365,V365)</f>
        <v>13</v>
      </c>
      <c r="Z365"/>
      <c r="AA365"/>
      <c r="AB365"/>
      <c r="AC365"/>
    </row>
    <row r="366" spans="1:29" s="1" customFormat="1" ht="11.25" customHeight="1" x14ac:dyDescent="0.25">
      <c r="A366" s="31"/>
      <c r="B366" s="30" t="s">
        <v>130</v>
      </c>
      <c r="C366" s="31">
        <v>1</v>
      </c>
      <c r="D366" s="32">
        <f t="shared" si="649"/>
        <v>0.2</v>
      </c>
      <c r="E366" s="32"/>
      <c r="F366" s="33">
        <v>4</v>
      </c>
      <c r="G366" s="32">
        <f t="shared" si="650"/>
        <v>0.8</v>
      </c>
      <c r="H366" s="32"/>
      <c r="I366" s="34">
        <f t="shared" si="632"/>
        <v>5</v>
      </c>
      <c r="J366" s="31"/>
      <c r="K366" s="31">
        <v>0</v>
      </c>
      <c r="L366" s="32">
        <v>0</v>
      </c>
      <c r="M366" s="32"/>
      <c r="N366" s="33">
        <v>1</v>
      </c>
      <c r="O366" s="32">
        <f>N366/Q366</f>
        <v>1</v>
      </c>
      <c r="P366" s="32"/>
      <c r="Q366" s="34">
        <f t="shared" si="655"/>
        <v>1</v>
      </c>
      <c r="R366" s="29"/>
      <c r="S366" s="31">
        <f t="shared" si="656"/>
        <v>1</v>
      </c>
      <c r="T366" s="32">
        <f t="shared" si="657"/>
        <v>0.16666666666666666</v>
      </c>
      <c r="U366" s="32"/>
      <c r="V366" s="33">
        <f t="shared" si="658"/>
        <v>5</v>
      </c>
      <c r="W366" s="32">
        <f t="shared" si="659"/>
        <v>0.83333333333333337</v>
      </c>
      <c r="X366" s="32"/>
      <c r="Y366" s="34">
        <f t="shared" si="660"/>
        <v>6</v>
      </c>
      <c r="Z366"/>
      <c r="AA366"/>
      <c r="AB366"/>
      <c r="AC366"/>
    </row>
    <row r="367" spans="1:29" s="1" customFormat="1" ht="11.25" customHeight="1" x14ac:dyDescent="0.25">
      <c r="A367" s="31"/>
      <c r="B367" s="30" t="s">
        <v>169</v>
      </c>
      <c r="C367" s="31">
        <v>8</v>
      </c>
      <c r="D367" s="32">
        <f>C367/I367</f>
        <v>0.66666666666666663</v>
      </c>
      <c r="E367" s="32"/>
      <c r="F367" s="33">
        <v>4</v>
      </c>
      <c r="G367" s="32">
        <f>F367/I367</f>
        <v>0.33333333333333331</v>
      </c>
      <c r="H367" s="32"/>
      <c r="I367" s="34">
        <f>SUM(C367,F367)</f>
        <v>12</v>
      </c>
      <c r="J367" s="31"/>
      <c r="K367" s="31">
        <v>0</v>
      </c>
      <c r="L367" s="32">
        <v>0</v>
      </c>
      <c r="M367" s="32"/>
      <c r="N367" s="33">
        <v>0</v>
      </c>
      <c r="O367" s="32">
        <v>0</v>
      </c>
      <c r="P367" s="32"/>
      <c r="Q367" s="34">
        <f>SUM(K367,N367)</f>
        <v>0</v>
      </c>
      <c r="R367" s="29"/>
      <c r="S367" s="31">
        <f t="shared" si="656"/>
        <v>8</v>
      </c>
      <c r="T367" s="32">
        <f>S367/Y367</f>
        <v>0.66666666666666663</v>
      </c>
      <c r="U367" s="32"/>
      <c r="V367" s="33">
        <f t="shared" si="658"/>
        <v>4</v>
      </c>
      <c r="W367" s="32">
        <f>V367/Y367</f>
        <v>0.33333333333333331</v>
      </c>
      <c r="X367" s="32"/>
      <c r="Y367" s="34">
        <f>SUM(S367,V367)</f>
        <v>12</v>
      </c>
      <c r="Z367"/>
      <c r="AA367"/>
      <c r="AB367"/>
      <c r="AC367"/>
    </row>
    <row r="368" spans="1:29" s="1" customFormat="1" ht="11.25" customHeight="1" x14ac:dyDescent="0.25">
      <c r="A368" s="31"/>
      <c r="B368" s="29" t="s">
        <v>136</v>
      </c>
      <c r="C368" s="31">
        <v>1</v>
      </c>
      <c r="D368" s="32">
        <f>C368/I368</f>
        <v>0.16666666666666666</v>
      </c>
      <c r="E368" s="32"/>
      <c r="F368" s="33">
        <v>5</v>
      </c>
      <c r="G368" s="32">
        <f>F368/I368</f>
        <v>0.83333333333333337</v>
      </c>
      <c r="H368" s="32"/>
      <c r="I368" s="34">
        <f>SUM(C368,F368)</f>
        <v>6</v>
      </c>
      <c r="J368" s="31"/>
      <c r="K368" s="31">
        <v>0</v>
      </c>
      <c r="L368" s="32">
        <v>0</v>
      </c>
      <c r="M368" s="32"/>
      <c r="N368" s="33">
        <v>0</v>
      </c>
      <c r="O368" s="32">
        <v>0</v>
      </c>
      <c r="P368" s="32"/>
      <c r="Q368" s="34">
        <f>SUM(K368,N368)</f>
        <v>0</v>
      </c>
      <c r="R368" s="29"/>
      <c r="S368" s="31">
        <f t="shared" si="656"/>
        <v>1</v>
      </c>
      <c r="T368" s="32">
        <f>S368/Y368</f>
        <v>0.16666666666666666</v>
      </c>
      <c r="U368" s="32"/>
      <c r="V368" s="33">
        <f t="shared" si="658"/>
        <v>5</v>
      </c>
      <c r="W368" s="32">
        <f>V368/Y368</f>
        <v>0.83333333333333337</v>
      </c>
      <c r="X368" s="32"/>
      <c r="Y368" s="34">
        <f>SUM(S368,V368)</f>
        <v>6</v>
      </c>
      <c r="Z368"/>
      <c r="AA368"/>
      <c r="AB368"/>
      <c r="AC368"/>
    </row>
    <row r="369" spans="1:29" s="1" customFormat="1" ht="11.25" customHeight="1" x14ac:dyDescent="0.25">
      <c r="A369" s="31"/>
      <c r="B369" s="31" t="s">
        <v>206</v>
      </c>
      <c r="C369" s="31">
        <v>0</v>
      </c>
      <c r="D369" s="32">
        <f>C369/I369</f>
        <v>0</v>
      </c>
      <c r="E369" s="32"/>
      <c r="F369" s="33">
        <v>1</v>
      </c>
      <c r="G369" s="32">
        <f>F369/I369</f>
        <v>1</v>
      </c>
      <c r="H369" s="32"/>
      <c r="I369" s="34">
        <f>SUM(C369,F369)</f>
        <v>1</v>
      </c>
      <c r="J369" s="31"/>
      <c r="K369" s="31">
        <v>0</v>
      </c>
      <c r="L369" s="32">
        <v>0</v>
      </c>
      <c r="M369" s="32"/>
      <c r="N369" s="33">
        <v>0</v>
      </c>
      <c r="O369" s="32">
        <v>0</v>
      </c>
      <c r="P369" s="32"/>
      <c r="Q369" s="34">
        <f>SUM(K369,N369)</f>
        <v>0</v>
      </c>
      <c r="R369" s="29"/>
      <c r="S369" s="31">
        <f t="shared" ref="S369" si="661">C369+K369</f>
        <v>0</v>
      </c>
      <c r="T369" s="32">
        <f>S369/Y369</f>
        <v>0</v>
      </c>
      <c r="U369" s="32"/>
      <c r="V369" s="33">
        <f t="shared" ref="V369" si="662">F369+N369</f>
        <v>1</v>
      </c>
      <c r="W369" s="32">
        <f>V369/Y369</f>
        <v>1</v>
      </c>
      <c r="X369" s="32"/>
      <c r="Y369" s="34">
        <f>SUM(S369,V369)</f>
        <v>1</v>
      </c>
      <c r="Z369"/>
      <c r="AA369"/>
      <c r="AB369"/>
      <c r="AC369"/>
    </row>
    <row r="370" spans="1:29" s="1" customFormat="1" ht="11.25" customHeight="1" x14ac:dyDescent="0.25">
      <c r="A370" s="31"/>
      <c r="B370" s="31" t="s">
        <v>246</v>
      </c>
      <c r="C370" s="31">
        <v>0</v>
      </c>
      <c r="D370" s="32">
        <f>C370/I370</f>
        <v>0</v>
      </c>
      <c r="E370" s="32"/>
      <c r="F370" s="33">
        <v>1</v>
      </c>
      <c r="G370" s="32">
        <f>F370/I370</f>
        <v>1</v>
      </c>
      <c r="H370" s="32"/>
      <c r="I370" s="34">
        <f>SUM(C370,F370)</f>
        <v>1</v>
      </c>
      <c r="J370" s="31"/>
      <c r="K370" s="31">
        <v>0</v>
      </c>
      <c r="L370" s="32">
        <v>0</v>
      </c>
      <c r="M370" s="32"/>
      <c r="N370" s="33">
        <v>0</v>
      </c>
      <c r="O370" s="32">
        <v>0</v>
      </c>
      <c r="P370" s="32"/>
      <c r="Q370" s="34">
        <f>SUM(K370,N370)</f>
        <v>0</v>
      </c>
      <c r="R370" s="29"/>
      <c r="S370" s="31">
        <f t="shared" ref="S370" si="663">C370+K370</f>
        <v>0</v>
      </c>
      <c r="T370" s="32">
        <f>S370/Y370</f>
        <v>0</v>
      </c>
      <c r="U370" s="32"/>
      <c r="V370" s="33">
        <f t="shared" ref="V370" si="664">F370+N370</f>
        <v>1</v>
      </c>
      <c r="W370" s="32">
        <f>V370/Y370</f>
        <v>1</v>
      </c>
      <c r="X370" s="32"/>
      <c r="Y370" s="34">
        <f>SUM(S370,V370)</f>
        <v>1</v>
      </c>
      <c r="Z370"/>
      <c r="AA370"/>
      <c r="AB370"/>
      <c r="AC370"/>
    </row>
    <row r="371" spans="1:29" s="1" customFormat="1" ht="11.25" customHeight="1" x14ac:dyDescent="0.25">
      <c r="A371" s="31"/>
      <c r="B371" s="31" t="s">
        <v>224</v>
      </c>
      <c r="C371" s="31">
        <v>1</v>
      </c>
      <c r="D371" s="32">
        <f>C371/I371</f>
        <v>1</v>
      </c>
      <c r="E371" s="32"/>
      <c r="F371" s="33">
        <v>0</v>
      </c>
      <c r="G371" s="32">
        <f>F371/I371</f>
        <v>0</v>
      </c>
      <c r="H371" s="32"/>
      <c r="I371" s="34">
        <f>SUM(C371,F371)</f>
        <v>1</v>
      </c>
      <c r="J371" s="31"/>
      <c r="K371" s="31">
        <v>0</v>
      </c>
      <c r="L371" s="32">
        <v>0</v>
      </c>
      <c r="M371" s="32"/>
      <c r="N371" s="33">
        <v>0</v>
      </c>
      <c r="O371" s="32">
        <v>0</v>
      </c>
      <c r="P371" s="32"/>
      <c r="Q371" s="34">
        <f>SUM(K371,N371)</f>
        <v>0</v>
      </c>
      <c r="R371" s="29"/>
      <c r="S371" s="31">
        <f t="shared" ref="S371" si="665">C371+K371</f>
        <v>1</v>
      </c>
      <c r="T371" s="32">
        <f>S371/Y371</f>
        <v>1</v>
      </c>
      <c r="U371" s="32"/>
      <c r="V371" s="33">
        <f t="shared" ref="V371" si="666">F371+N371</f>
        <v>0</v>
      </c>
      <c r="W371" s="32">
        <f>V371/Y371</f>
        <v>0</v>
      </c>
      <c r="X371" s="32"/>
      <c r="Y371" s="34">
        <f>SUM(S371,V371)</f>
        <v>1</v>
      </c>
      <c r="Z371"/>
      <c r="AA371"/>
      <c r="AB371"/>
      <c r="AC371"/>
    </row>
    <row r="372" spans="1:29" s="1" customFormat="1" ht="11.25" customHeight="1" x14ac:dyDescent="0.25">
      <c r="A372" s="31"/>
      <c r="B372" s="30" t="s">
        <v>131</v>
      </c>
      <c r="C372" s="31">
        <v>6</v>
      </c>
      <c r="D372" s="32">
        <f t="shared" si="649"/>
        <v>0.6</v>
      </c>
      <c r="E372" s="32"/>
      <c r="F372" s="33">
        <v>4</v>
      </c>
      <c r="G372" s="32">
        <f t="shared" si="650"/>
        <v>0.4</v>
      </c>
      <c r="H372" s="32"/>
      <c r="I372" s="34">
        <f t="shared" si="632"/>
        <v>10</v>
      </c>
      <c r="J372" s="31"/>
      <c r="K372" s="31">
        <v>0</v>
      </c>
      <c r="L372" s="32">
        <v>0</v>
      </c>
      <c r="M372" s="32"/>
      <c r="N372" s="33">
        <v>0</v>
      </c>
      <c r="O372" s="32">
        <v>0</v>
      </c>
      <c r="P372" s="32"/>
      <c r="Q372" s="34">
        <f t="shared" ref="Q372:Q373" si="667">SUM(K372,N372)</f>
        <v>0</v>
      </c>
      <c r="R372" s="29"/>
      <c r="S372" s="31">
        <f t="shared" si="656"/>
        <v>6</v>
      </c>
      <c r="T372" s="32">
        <f t="shared" ref="T372:T373" si="668">S372/Y372</f>
        <v>0.6</v>
      </c>
      <c r="U372" s="32"/>
      <c r="V372" s="33">
        <f t="shared" si="658"/>
        <v>4</v>
      </c>
      <c r="W372" s="32">
        <f t="shared" ref="W372:W373" si="669">V372/Y372</f>
        <v>0.4</v>
      </c>
      <c r="X372" s="32"/>
      <c r="Y372" s="34">
        <f t="shared" ref="Y372:Y373" si="670">SUM(S372,V372)</f>
        <v>10</v>
      </c>
      <c r="Z372"/>
      <c r="AA372"/>
      <c r="AB372"/>
      <c r="AC372"/>
    </row>
    <row r="373" spans="1:29" s="1" customFormat="1" ht="11.25" customHeight="1" x14ac:dyDescent="0.25">
      <c r="A373" s="31"/>
      <c r="B373" s="30" t="s">
        <v>48</v>
      </c>
      <c r="C373" s="31">
        <v>0</v>
      </c>
      <c r="D373" s="32">
        <f t="shared" si="649"/>
        <v>0</v>
      </c>
      <c r="E373" s="32"/>
      <c r="F373" s="33">
        <v>4</v>
      </c>
      <c r="G373" s="32">
        <f t="shared" si="650"/>
        <v>1</v>
      </c>
      <c r="H373" s="32"/>
      <c r="I373" s="34">
        <f t="shared" si="632"/>
        <v>4</v>
      </c>
      <c r="J373" s="31"/>
      <c r="K373" s="31">
        <v>0</v>
      </c>
      <c r="L373" s="32">
        <v>0</v>
      </c>
      <c r="M373" s="32"/>
      <c r="N373" s="33">
        <v>0</v>
      </c>
      <c r="O373" s="32">
        <v>0</v>
      </c>
      <c r="P373" s="32"/>
      <c r="Q373" s="34">
        <f t="shared" si="667"/>
        <v>0</v>
      </c>
      <c r="R373" s="29"/>
      <c r="S373" s="31">
        <f t="shared" si="656"/>
        <v>0</v>
      </c>
      <c r="T373" s="32">
        <f t="shared" si="668"/>
        <v>0</v>
      </c>
      <c r="U373" s="32"/>
      <c r="V373" s="33">
        <f t="shared" si="658"/>
        <v>4</v>
      </c>
      <c r="W373" s="32">
        <f t="shared" si="669"/>
        <v>1</v>
      </c>
      <c r="X373" s="32"/>
      <c r="Y373" s="34">
        <f t="shared" si="670"/>
        <v>4</v>
      </c>
      <c r="Z373"/>
      <c r="AA373"/>
      <c r="AB373"/>
      <c r="AC373"/>
    </row>
    <row r="374" spans="1:29" s="1" customFormat="1" ht="11.25" customHeight="1" x14ac:dyDescent="0.25">
      <c r="A374" s="31"/>
      <c r="B374" s="30" t="s">
        <v>231</v>
      </c>
      <c r="C374" s="31">
        <v>0</v>
      </c>
      <c r="D374" s="32">
        <f>C374/I374</f>
        <v>0</v>
      </c>
      <c r="E374" s="32"/>
      <c r="F374" s="33">
        <v>2</v>
      </c>
      <c r="G374" s="32">
        <f>F374/I374</f>
        <v>1</v>
      </c>
      <c r="H374" s="32"/>
      <c r="I374" s="34">
        <f>SUM(C374,F374)</f>
        <v>2</v>
      </c>
      <c r="J374" s="31"/>
      <c r="K374" s="31">
        <v>0</v>
      </c>
      <c r="L374" s="32">
        <v>0</v>
      </c>
      <c r="M374" s="32"/>
      <c r="N374" s="33">
        <v>0</v>
      </c>
      <c r="O374" s="32">
        <v>0</v>
      </c>
      <c r="P374" s="32"/>
      <c r="Q374" s="34">
        <f>SUM(K374,N374)</f>
        <v>0</v>
      </c>
      <c r="R374" s="29"/>
      <c r="S374" s="31">
        <f t="shared" si="656"/>
        <v>0</v>
      </c>
      <c r="T374" s="32">
        <f>S374/Y374</f>
        <v>0</v>
      </c>
      <c r="U374" s="32"/>
      <c r="V374" s="33">
        <f t="shared" si="658"/>
        <v>2</v>
      </c>
      <c r="W374" s="32">
        <f>V374/Y374</f>
        <v>1</v>
      </c>
      <c r="X374" s="32"/>
      <c r="Y374" s="34">
        <f>SUM(S374,V374)</f>
        <v>2</v>
      </c>
      <c r="Z374"/>
      <c r="AA374"/>
      <c r="AB374"/>
      <c r="AC374"/>
    </row>
    <row r="375" spans="1:29" s="1" customFormat="1" ht="11.25" customHeight="1" x14ac:dyDescent="0.25">
      <c r="A375" s="31"/>
      <c r="B375" s="30" t="s">
        <v>132</v>
      </c>
      <c r="C375" s="31">
        <v>3</v>
      </c>
      <c r="D375" s="32">
        <f t="shared" si="649"/>
        <v>0.5</v>
      </c>
      <c r="E375" s="32"/>
      <c r="F375" s="33">
        <v>3</v>
      </c>
      <c r="G375" s="32">
        <f t="shared" si="650"/>
        <v>0.5</v>
      </c>
      <c r="H375" s="32"/>
      <c r="I375" s="34">
        <f t="shared" si="632"/>
        <v>6</v>
      </c>
      <c r="J375" s="31"/>
      <c r="K375" s="31">
        <v>0</v>
      </c>
      <c r="L375" s="32">
        <v>0</v>
      </c>
      <c r="M375" s="32"/>
      <c r="N375" s="33">
        <v>0</v>
      </c>
      <c r="O375" s="32">
        <v>0</v>
      </c>
      <c r="P375" s="32"/>
      <c r="Q375" s="34">
        <f t="shared" ref="Q375:Q376" si="671">SUM(K375,N375)</f>
        <v>0</v>
      </c>
      <c r="R375" s="29"/>
      <c r="S375" s="31">
        <f t="shared" si="656"/>
        <v>3</v>
      </c>
      <c r="T375" s="32">
        <f t="shared" ref="T375:T376" si="672">S375/Y375</f>
        <v>0.5</v>
      </c>
      <c r="U375" s="32"/>
      <c r="V375" s="33">
        <f t="shared" si="658"/>
        <v>3</v>
      </c>
      <c r="W375" s="32">
        <f t="shared" ref="W375:W376" si="673">V375/Y375</f>
        <v>0.5</v>
      </c>
      <c r="X375" s="32"/>
      <c r="Y375" s="34">
        <f t="shared" ref="Y375:Y376" si="674">SUM(S375,V375)</f>
        <v>6</v>
      </c>
      <c r="Z375"/>
      <c r="AA375"/>
      <c r="AB375"/>
      <c r="AC375"/>
    </row>
    <row r="376" spans="1:29" s="1" customFormat="1" ht="11.25" customHeight="1" x14ac:dyDescent="0.25">
      <c r="A376" s="31"/>
      <c r="B376" s="30" t="s">
        <v>205</v>
      </c>
      <c r="C376" s="31">
        <v>1</v>
      </c>
      <c r="D376" s="32">
        <f t="shared" si="649"/>
        <v>0.2</v>
      </c>
      <c r="E376" s="32"/>
      <c r="F376" s="33">
        <v>4</v>
      </c>
      <c r="G376" s="32">
        <f t="shared" si="650"/>
        <v>0.8</v>
      </c>
      <c r="H376" s="32"/>
      <c r="I376" s="34">
        <f t="shared" si="632"/>
        <v>5</v>
      </c>
      <c r="J376" s="31"/>
      <c r="K376" s="31">
        <v>0</v>
      </c>
      <c r="L376" s="32">
        <v>0</v>
      </c>
      <c r="M376" s="32"/>
      <c r="N376" s="33">
        <v>1</v>
      </c>
      <c r="O376" s="32">
        <f>N376/Q376</f>
        <v>1</v>
      </c>
      <c r="P376" s="32"/>
      <c r="Q376" s="34">
        <f t="shared" si="671"/>
        <v>1</v>
      </c>
      <c r="R376" s="29"/>
      <c r="S376" s="31">
        <f t="shared" si="656"/>
        <v>1</v>
      </c>
      <c r="T376" s="32">
        <f t="shared" si="672"/>
        <v>0.16666666666666666</v>
      </c>
      <c r="U376" s="32"/>
      <c r="V376" s="33">
        <f t="shared" si="658"/>
        <v>5</v>
      </c>
      <c r="W376" s="32">
        <f t="shared" si="673"/>
        <v>0.83333333333333337</v>
      </c>
      <c r="X376" s="32"/>
      <c r="Y376" s="34">
        <f t="shared" si="674"/>
        <v>6</v>
      </c>
      <c r="Z376"/>
      <c r="AA376"/>
      <c r="AB376"/>
      <c r="AC376"/>
    </row>
    <row r="377" spans="1:29" s="1" customFormat="1" ht="11.25" customHeight="1" x14ac:dyDescent="0.25">
      <c r="A377" s="31"/>
      <c r="B377" s="30" t="s">
        <v>52</v>
      </c>
      <c r="C377" s="31">
        <v>7</v>
      </c>
      <c r="D377" s="32">
        <f>C377/I377</f>
        <v>0.7</v>
      </c>
      <c r="E377" s="32"/>
      <c r="F377" s="33">
        <v>3</v>
      </c>
      <c r="G377" s="32">
        <f>F377/I377</f>
        <v>0.3</v>
      </c>
      <c r="H377" s="32"/>
      <c r="I377" s="34">
        <f>SUM(C377,F377)</f>
        <v>10</v>
      </c>
      <c r="J377" s="31"/>
      <c r="K377" s="31">
        <v>0</v>
      </c>
      <c r="L377" s="32">
        <v>0</v>
      </c>
      <c r="M377" s="32"/>
      <c r="N377" s="33">
        <v>0</v>
      </c>
      <c r="O377" s="32">
        <v>0</v>
      </c>
      <c r="P377" s="32"/>
      <c r="Q377" s="34">
        <f>SUM(K377,N377)</f>
        <v>0</v>
      </c>
      <c r="R377" s="29"/>
      <c r="S377" s="31">
        <f t="shared" si="656"/>
        <v>7</v>
      </c>
      <c r="T377" s="32">
        <f>S377/Y377</f>
        <v>0.7</v>
      </c>
      <c r="U377" s="32"/>
      <c r="V377" s="33">
        <f t="shared" si="658"/>
        <v>3</v>
      </c>
      <c r="W377" s="32">
        <f>V377/Y377</f>
        <v>0.3</v>
      </c>
      <c r="X377" s="32"/>
      <c r="Y377" s="34">
        <f>SUM(S377,V377)</f>
        <v>10</v>
      </c>
      <c r="Z377"/>
      <c r="AA377"/>
      <c r="AB377"/>
      <c r="AC377"/>
    </row>
    <row r="378" spans="1:29" s="1" customFormat="1" ht="11.25" customHeight="1" x14ac:dyDescent="0.25">
      <c r="A378" s="31"/>
      <c r="B378" s="30" t="s">
        <v>133</v>
      </c>
      <c r="C378" s="31">
        <v>3</v>
      </c>
      <c r="D378" s="32">
        <f>C378/I378</f>
        <v>0.75</v>
      </c>
      <c r="E378" s="32"/>
      <c r="F378" s="33">
        <v>1</v>
      </c>
      <c r="G378" s="32">
        <f>F378/I378</f>
        <v>0.25</v>
      </c>
      <c r="H378" s="32"/>
      <c r="I378" s="34">
        <f>SUM(C378,F378)</f>
        <v>4</v>
      </c>
      <c r="J378" s="31"/>
      <c r="K378" s="31">
        <v>0</v>
      </c>
      <c r="L378" s="32">
        <v>0</v>
      </c>
      <c r="M378" s="32"/>
      <c r="N378" s="33">
        <v>0</v>
      </c>
      <c r="O378" s="32">
        <v>0</v>
      </c>
      <c r="P378" s="32"/>
      <c r="Q378" s="34">
        <f>SUM(K378,N378)</f>
        <v>0</v>
      </c>
      <c r="R378" s="29"/>
      <c r="S378" s="31">
        <f t="shared" si="656"/>
        <v>3</v>
      </c>
      <c r="T378" s="32">
        <f>S378/Y378</f>
        <v>0.75</v>
      </c>
      <c r="U378" s="32"/>
      <c r="V378" s="33">
        <f t="shared" si="658"/>
        <v>1</v>
      </c>
      <c r="W378" s="32">
        <f>V378/Y378</f>
        <v>0.25</v>
      </c>
      <c r="X378" s="32"/>
      <c r="Y378" s="34">
        <f>SUM(S378,V378)</f>
        <v>4</v>
      </c>
      <c r="Z378"/>
      <c r="AA378"/>
      <c r="AB378"/>
      <c r="AC378"/>
    </row>
    <row r="379" spans="1:29" s="1" customFormat="1" ht="11.25" customHeight="1" x14ac:dyDescent="0.25">
      <c r="A379" s="31"/>
      <c r="B379" s="30" t="s">
        <v>187</v>
      </c>
      <c r="C379" s="31">
        <v>1</v>
      </c>
      <c r="D379" s="32">
        <f>C379/I379</f>
        <v>1</v>
      </c>
      <c r="E379" s="32"/>
      <c r="F379" s="33">
        <v>0</v>
      </c>
      <c r="G379" s="32">
        <f>F379/I379</f>
        <v>0</v>
      </c>
      <c r="H379" s="32"/>
      <c r="I379" s="34">
        <f>SUM(C379,F379)</f>
        <v>1</v>
      </c>
      <c r="J379" s="31"/>
      <c r="K379" s="31">
        <v>0</v>
      </c>
      <c r="L379" s="32">
        <v>0</v>
      </c>
      <c r="M379" s="32"/>
      <c r="N379" s="33">
        <v>0</v>
      </c>
      <c r="O379" s="32">
        <v>0</v>
      </c>
      <c r="P379" s="32"/>
      <c r="Q379" s="34">
        <f>SUM(K379,N379)</f>
        <v>0</v>
      </c>
      <c r="R379" s="29"/>
      <c r="S379" s="31">
        <f t="shared" si="656"/>
        <v>1</v>
      </c>
      <c r="T379" s="32">
        <f>S379/Y379</f>
        <v>1</v>
      </c>
      <c r="U379" s="32"/>
      <c r="V379" s="33">
        <f t="shared" si="658"/>
        <v>0</v>
      </c>
      <c r="W379" s="32">
        <f>V379/Y379</f>
        <v>0</v>
      </c>
      <c r="X379" s="32"/>
      <c r="Y379" s="34">
        <f>SUM(S379,V379)</f>
        <v>1</v>
      </c>
      <c r="Z379"/>
      <c r="AA379"/>
      <c r="AB379"/>
      <c r="AC379"/>
    </row>
    <row r="380" spans="1:29" s="1" customFormat="1" ht="11.25" customHeight="1" x14ac:dyDescent="0.25">
      <c r="A380" s="31"/>
      <c r="B380" s="29" t="s">
        <v>134</v>
      </c>
      <c r="C380" s="31"/>
      <c r="D380" s="32"/>
      <c r="E380" s="32"/>
      <c r="F380" s="33"/>
      <c r="G380" s="32"/>
      <c r="H380" s="32"/>
      <c r="I380" s="34"/>
      <c r="J380" s="31"/>
      <c r="K380" s="31"/>
      <c r="L380" s="32"/>
      <c r="M380" s="32"/>
      <c r="N380" s="33"/>
      <c r="O380" s="32"/>
      <c r="P380" s="32"/>
      <c r="Q380" s="34"/>
      <c r="R380" s="29"/>
      <c r="S380" s="31"/>
      <c r="T380" s="32"/>
      <c r="U380" s="32"/>
      <c r="V380" s="33"/>
      <c r="W380" s="32"/>
      <c r="X380" s="32"/>
      <c r="Y380" s="34"/>
      <c r="Z380"/>
      <c r="AA380"/>
      <c r="AB380"/>
      <c r="AC380"/>
    </row>
    <row r="381" spans="1:29" s="1" customFormat="1" ht="11.25" customHeight="1" x14ac:dyDescent="0.25">
      <c r="A381" s="31"/>
      <c r="B381" s="30" t="s">
        <v>169</v>
      </c>
      <c r="C381" s="31">
        <v>2</v>
      </c>
      <c r="D381" s="32">
        <f t="shared" si="649"/>
        <v>0.5</v>
      </c>
      <c r="E381" s="32"/>
      <c r="F381" s="33">
        <v>2</v>
      </c>
      <c r="G381" s="32">
        <f t="shared" si="650"/>
        <v>0.5</v>
      </c>
      <c r="H381" s="32"/>
      <c r="I381" s="34">
        <f t="shared" si="632"/>
        <v>4</v>
      </c>
      <c r="J381" s="31"/>
      <c r="K381" s="31">
        <v>0</v>
      </c>
      <c r="L381" s="32">
        <v>0</v>
      </c>
      <c r="M381" s="32"/>
      <c r="N381" s="33">
        <v>0</v>
      </c>
      <c r="O381" s="32">
        <v>0</v>
      </c>
      <c r="P381" s="32"/>
      <c r="Q381" s="34">
        <f t="shared" ref="Q381:Q384" si="675">SUM(K381,N381)</f>
        <v>0</v>
      </c>
      <c r="R381" s="29"/>
      <c r="S381" s="31">
        <f t="shared" si="656"/>
        <v>2</v>
      </c>
      <c r="T381" s="32">
        <f t="shared" ref="T381:T384" si="676">S381/Y381</f>
        <v>0.5</v>
      </c>
      <c r="U381" s="32"/>
      <c r="V381" s="33">
        <f t="shared" si="658"/>
        <v>2</v>
      </c>
      <c r="W381" s="32">
        <f t="shared" ref="W381:W384" si="677">V381/Y381</f>
        <v>0.5</v>
      </c>
      <c r="X381" s="32"/>
      <c r="Y381" s="34">
        <f t="shared" ref="Y381:Y384" si="678">SUM(S381,V381)</f>
        <v>4</v>
      </c>
      <c r="Z381"/>
      <c r="AA381"/>
      <c r="AB381"/>
      <c r="AC381"/>
    </row>
    <row r="382" spans="1:29" s="1" customFormat="1" ht="11.25" customHeight="1" x14ac:dyDescent="0.25">
      <c r="A382" s="31"/>
      <c r="B382" s="30" t="s">
        <v>189</v>
      </c>
      <c r="C382" s="31">
        <v>1</v>
      </c>
      <c r="D382" s="32">
        <f>C382/I382</f>
        <v>0.5</v>
      </c>
      <c r="E382" s="32"/>
      <c r="F382" s="33">
        <v>1</v>
      </c>
      <c r="G382" s="32">
        <f>F382/I382</f>
        <v>0.5</v>
      </c>
      <c r="H382" s="32"/>
      <c r="I382" s="34">
        <f>SUM(C382,F382)</f>
        <v>2</v>
      </c>
      <c r="J382" s="31"/>
      <c r="K382" s="31">
        <v>0</v>
      </c>
      <c r="L382" s="32">
        <v>0</v>
      </c>
      <c r="M382" s="32"/>
      <c r="N382" s="33">
        <v>0</v>
      </c>
      <c r="O382" s="32">
        <v>0</v>
      </c>
      <c r="P382" s="32"/>
      <c r="Q382" s="34">
        <f>SUM(K382,N382)</f>
        <v>0</v>
      </c>
      <c r="R382" s="29"/>
      <c r="S382" s="31">
        <f>C382+K382</f>
        <v>1</v>
      </c>
      <c r="T382" s="32">
        <f>S382/Y382</f>
        <v>0.5</v>
      </c>
      <c r="U382" s="32"/>
      <c r="V382" s="33">
        <f>F382+N382</f>
        <v>1</v>
      </c>
      <c r="W382" s="32">
        <f>V382/Y382</f>
        <v>0.5</v>
      </c>
      <c r="X382" s="32"/>
      <c r="Y382" s="34">
        <f>SUM(S382,V382)</f>
        <v>2</v>
      </c>
      <c r="Z382"/>
      <c r="AA382"/>
      <c r="AB382"/>
      <c r="AC382"/>
    </row>
    <row r="383" spans="1:29" s="1" customFormat="1" ht="11.25" customHeight="1" x14ac:dyDescent="0.25">
      <c r="A383" s="31"/>
      <c r="B383" s="30" t="s">
        <v>131</v>
      </c>
      <c r="C383" s="31">
        <v>2</v>
      </c>
      <c r="D383" s="32">
        <f t="shared" si="649"/>
        <v>0.66666666666666663</v>
      </c>
      <c r="E383" s="32"/>
      <c r="F383" s="33">
        <v>1</v>
      </c>
      <c r="G383" s="32">
        <f t="shared" si="650"/>
        <v>0.33333333333333331</v>
      </c>
      <c r="H383" s="32"/>
      <c r="I383" s="34">
        <f t="shared" si="632"/>
        <v>3</v>
      </c>
      <c r="J383" s="31"/>
      <c r="K383" s="31">
        <v>0</v>
      </c>
      <c r="L383" s="32">
        <v>0</v>
      </c>
      <c r="M383" s="32"/>
      <c r="N383" s="33">
        <v>0</v>
      </c>
      <c r="O383" s="32">
        <v>0</v>
      </c>
      <c r="P383" s="32"/>
      <c r="Q383" s="34">
        <f t="shared" si="675"/>
        <v>0</v>
      </c>
      <c r="R383" s="29"/>
      <c r="S383" s="31">
        <f t="shared" si="656"/>
        <v>2</v>
      </c>
      <c r="T383" s="32">
        <f t="shared" si="676"/>
        <v>0.66666666666666663</v>
      </c>
      <c r="U383" s="32"/>
      <c r="V383" s="33">
        <f t="shared" si="658"/>
        <v>1</v>
      </c>
      <c r="W383" s="32">
        <f t="shared" si="677"/>
        <v>0.33333333333333331</v>
      </c>
      <c r="X383" s="32"/>
      <c r="Y383" s="34">
        <f t="shared" si="678"/>
        <v>3</v>
      </c>
      <c r="Z383"/>
      <c r="AA383"/>
      <c r="AB383"/>
      <c r="AC383"/>
    </row>
    <row r="384" spans="1:29" s="1" customFormat="1" ht="11.25" customHeight="1" x14ac:dyDescent="0.25">
      <c r="A384" s="31"/>
      <c r="B384" s="30" t="s">
        <v>132</v>
      </c>
      <c r="C384" s="31">
        <v>3</v>
      </c>
      <c r="D384" s="32">
        <f t="shared" si="649"/>
        <v>0.5</v>
      </c>
      <c r="E384" s="32"/>
      <c r="F384" s="33">
        <v>3</v>
      </c>
      <c r="G384" s="32">
        <f t="shared" si="650"/>
        <v>0.5</v>
      </c>
      <c r="H384" s="32"/>
      <c r="I384" s="34">
        <f t="shared" si="632"/>
        <v>6</v>
      </c>
      <c r="J384" s="31"/>
      <c r="K384" s="31">
        <v>0</v>
      </c>
      <c r="L384" s="32">
        <v>0</v>
      </c>
      <c r="M384" s="32"/>
      <c r="N384" s="33">
        <v>0</v>
      </c>
      <c r="O384" s="32">
        <v>0</v>
      </c>
      <c r="P384" s="32"/>
      <c r="Q384" s="34">
        <f t="shared" si="675"/>
        <v>0</v>
      </c>
      <c r="R384" s="29"/>
      <c r="S384" s="31">
        <f t="shared" si="656"/>
        <v>3</v>
      </c>
      <c r="T384" s="32">
        <f t="shared" si="676"/>
        <v>0.5</v>
      </c>
      <c r="U384" s="32"/>
      <c r="V384" s="33">
        <f t="shared" si="658"/>
        <v>3</v>
      </c>
      <c r="W384" s="32">
        <f t="shared" si="677"/>
        <v>0.5</v>
      </c>
      <c r="X384" s="32"/>
      <c r="Y384" s="34">
        <f t="shared" si="678"/>
        <v>6</v>
      </c>
      <c r="Z384"/>
      <c r="AA384"/>
      <c r="AB384"/>
      <c r="AC384"/>
    </row>
    <row r="385" spans="1:29" s="1" customFormat="1" ht="11.25" customHeight="1" x14ac:dyDescent="0.25">
      <c r="A385" s="31"/>
      <c r="B385" s="30" t="s">
        <v>133</v>
      </c>
      <c r="C385" s="31">
        <v>1</v>
      </c>
      <c r="D385" s="32">
        <f t="shared" ref="D385" si="679">C385/I385</f>
        <v>1</v>
      </c>
      <c r="E385" s="32"/>
      <c r="F385" s="33">
        <v>0</v>
      </c>
      <c r="G385" s="32">
        <f t="shared" ref="G385" si="680">F385/I385</f>
        <v>0</v>
      </c>
      <c r="H385" s="32"/>
      <c r="I385" s="34">
        <f t="shared" ref="I385" si="681">SUM(C385,F385)</f>
        <v>1</v>
      </c>
      <c r="J385" s="31"/>
      <c r="K385" s="31">
        <v>0</v>
      </c>
      <c r="L385" s="32">
        <v>0</v>
      </c>
      <c r="M385" s="32"/>
      <c r="N385" s="33">
        <v>0</v>
      </c>
      <c r="O385" s="32">
        <v>0</v>
      </c>
      <c r="P385" s="32"/>
      <c r="Q385" s="34">
        <f t="shared" ref="Q385" si="682">SUM(K385,N385)</f>
        <v>0</v>
      </c>
      <c r="R385" s="29"/>
      <c r="S385" s="31">
        <f t="shared" ref="S385" si="683">C385+K385</f>
        <v>1</v>
      </c>
      <c r="T385" s="32">
        <f t="shared" ref="T385" si="684">S385/Y385</f>
        <v>1</v>
      </c>
      <c r="U385" s="32"/>
      <c r="V385" s="33">
        <f t="shared" ref="V385" si="685">F385+N385</f>
        <v>0</v>
      </c>
      <c r="W385" s="32">
        <f t="shared" ref="W385" si="686">V385/Y385</f>
        <v>0</v>
      </c>
      <c r="X385" s="32"/>
      <c r="Y385" s="34">
        <f t="shared" ref="Y385" si="687">SUM(S385,V385)</f>
        <v>1</v>
      </c>
      <c r="Z385"/>
      <c r="AA385"/>
      <c r="AB385"/>
      <c r="AC385"/>
    </row>
    <row r="386" spans="1:29" s="1" customFormat="1" ht="11.25" customHeight="1" x14ac:dyDescent="0.25">
      <c r="A386" s="31"/>
      <c r="B386" s="29" t="s">
        <v>135</v>
      </c>
      <c r="C386" s="31"/>
      <c r="D386" s="32"/>
      <c r="E386" s="32"/>
      <c r="F386" s="33"/>
      <c r="G386" s="32"/>
      <c r="H386" s="32"/>
      <c r="I386" s="34"/>
      <c r="J386" s="31"/>
      <c r="K386" s="31"/>
      <c r="L386" s="32"/>
      <c r="M386" s="32"/>
      <c r="N386" s="33"/>
      <c r="O386" s="32"/>
      <c r="P386" s="32"/>
      <c r="Q386" s="34"/>
      <c r="R386" s="29"/>
      <c r="S386" s="31"/>
      <c r="T386" s="32"/>
      <c r="U386" s="32"/>
      <c r="V386" s="33"/>
      <c r="W386" s="32"/>
      <c r="X386" s="32"/>
      <c r="Y386" s="34"/>
      <c r="Z386"/>
      <c r="AA386"/>
      <c r="AB386"/>
      <c r="AC386"/>
    </row>
    <row r="387" spans="1:29" s="1" customFormat="1" ht="11.25" customHeight="1" x14ac:dyDescent="0.25">
      <c r="A387" s="31"/>
      <c r="B387" s="30" t="s">
        <v>247</v>
      </c>
      <c r="C387" s="31">
        <v>1</v>
      </c>
      <c r="D387" s="32">
        <f t="shared" ref="D387" si="688">C387/I387</f>
        <v>1</v>
      </c>
      <c r="E387" s="32"/>
      <c r="F387" s="33">
        <v>0</v>
      </c>
      <c r="G387" s="32">
        <f t="shared" ref="G387" si="689">F387/I387</f>
        <v>0</v>
      </c>
      <c r="H387" s="32"/>
      <c r="I387" s="34">
        <f t="shared" ref="I387" si="690">SUM(C387,F387)</f>
        <v>1</v>
      </c>
      <c r="J387" s="31"/>
      <c r="K387" s="31">
        <v>0</v>
      </c>
      <c r="L387" s="32">
        <v>0</v>
      </c>
      <c r="M387" s="32"/>
      <c r="N387" s="33">
        <v>0</v>
      </c>
      <c r="O387" s="32">
        <v>0</v>
      </c>
      <c r="P387" s="32"/>
      <c r="Q387" s="34">
        <f t="shared" ref="Q387" si="691">SUM(K387,N387)</f>
        <v>0</v>
      </c>
      <c r="R387" s="29"/>
      <c r="S387" s="31">
        <f t="shared" ref="S387" si="692">C387+K387</f>
        <v>1</v>
      </c>
      <c r="T387" s="32">
        <f t="shared" ref="T387" si="693">S387/Y387</f>
        <v>1</v>
      </c>
      <c r="U387" s="32"/>
      <c r="V387" s="33">
        <f t="shared" ref="V387" si="694">F387+N387</f>
        <v>0</v>
      </c>
      <c r="W387" s="32">
        <f t="shared" ref="W387" si="695">V387/Y387</f>
        <v>0</v>
      </c>
      <c r="X387" s="32"/>
      <c r="Y387" s="34">
        <f t="shared" ref="Y387" si="696">SUM(S387,V387)</f>
        <v>1</v>
      </c>
      <c r="Z387"/>
      <c r="AA387"/>
      <c r="AB387"/>
      <c r="AC387"/>
    </row>
    <row r="388" spans="1:29" s="1" customFormat="1" ht="11.25" customHeight="1" x14ac:dyDescent="0.25">
      <c r="A388" s="31"/>
      <c r="B388" s="30" t="s">
        <v>228</v>
      </c>
      <c r="C388" s="31">
        <v>0</v>
      </c>
      <c r="D388" s="32">
        <f t="shared" ref="D388:D389" si="697">C388/I388</f>
        <v>0</v>
      </c>
      <c r="E388" s="32"/>
      <c r="F388" s="33">
        <v>3</v>
      </c>
      <c r="G388" s="32">
        <f t="shared" ref="G388:G389" si="698">F388/I388</f>
        <v>1</v>
      </c>
      <c r="H388" s="32"/>
      <c r="I388" s="34">
        <f t="shared" ref="I388:I389" si="699">SUM(C388,F388)</f>
        <v>3</v>
      </c>
      <c r="J388" s="31"/>
      <c r="K388" s="31">
        <v>0</v>
      </c>
      <c r="L388" s="32">
        <v>0</v>
      </c>
      <c r="M388" s="32"/>
      <c r="N388" s="33">
        <v>0</v>
      </c>
      <c r="O388" s="32">
        <v>0</v>
      </c>
      <c r="P388" s="32"/>
      <c r="Q388" s="34">
        <f t="shared" ref="Q388:Q389" si="700">SUM(K388,N388)</f>
        <v>0</v>
      </c>
      <c r="R388" s="29"/>
      <c r="S388" s="31">
        <f t="shared" ref="S388:S389" si="701">C388+K388</f>
        <v>0</v>
      </c>
      <c r="T388" s="32">
        <f t="shared" ref="T388:T389" si="702">S388/Y388</f>
        <v>0</v>
      </c>
      <c r="U388" s="32"/>
      <c r="V388" s="33">
        <f t="shared" ref="V388:V389" si="703">F388+N388</f>
        <v>3</v>
      </c>
      <c r="W388" s="32">
        <f t="shared" ref="W388:W389" si="704">V388/Y388</f>
        <v>1</v>
      </c>
      <c r="X388" s="32"/>
      <c r="Y388" s="34">
        <f t="shared" ref="Y388:Y389" si="705">SUM(S388,V388)</f>
        <v>3</v>
      </c>
      <c r="Z388"/>
      <c r="AA388"/>
      <c r="AB388"/>
      <c r="AC388"/>
    </row>
    <row r="389" spans="1:29" s="1" customFormat="1" ht="11.25" customHeight="1" x14ac:dyDescent="0.25">
      <c r="A389" s="31"/>
      <c r="B389" s="30" t="s">
        <v>229</v>
      </c>
      <c r="C389" s="31">
        <v>1</v>
      </c>
      <c r="D389" s="32">
        <f t="shared" si="697"/>
        <v>1</v>
      </c>
      <c r="E389" s="32"/>
      <c r="F389" s="33">
        <v>0</v>
      </c>
      <c r="G389" s="32">
        <f t="shared" si="698"/>
        <v>0</v>
      </c>
      <c r="H389" s="32"/>
      <c r="I389" s="34">
        <f t="shared" si="699"/>
        <v>1</v>
      </c>
      <c r="J389" s="31"/>
      <c r="K389" s="31">
        <v>0</v>
      </c>
      <c r="L389" s="32">
        <v>0</v>
      </c>
      <c r="M389" s="32"/>
      <c r="N389" s="33">
        <v>0</v>
      </c>
      <c r="O389" s="32">
        <v>0</v>
      </c>
      <c r="P389" s="32"/>
      <c r="Q389" s="34">
        <f t="shared" si="700"/>
        <v>0</v>
      </c>
      <c r="R389" s="29"/>
      <c r="S389" s="31">
        <f t="shared" si="701"/>
        <v>1</v>
      </c>
      <c r="T389" s="32">
        <f t="shared" si="702"/>
        <v>1</v>
      </c>
      <c r="U389" s="32"/>
      <c r="V389" s="33">
        <f t="shared" si="703"/>
        <v>0</v>
      </c>
      <c r="W389" s="32">
        <f t="shared" si="704"/>
        <v>0</v>
      </c>
      <c r="X389" s="32"/>
      <c r="Y389" s="34">
        <f t="shared" si="705"/>
        <v>1</v>
      </c>
      <c r="Z389"/>
      <c r="AA389"/>
      <c r="AB389"/>
      <c r="AC389"/>
    </row>
    <row r="390" spans="1:29" s="1" customFormat="1" ht="11.25" customHeight="1" x14ac:dyDescent="0.25">
      <c r="A390" s="31"/>
      <c r="B390" s="30" t="s">
        <v>130</v>
      </c>
      <c r="C390" s="31">
        <v>4</v>
      </c>
      <c r="D390" s="32">
        <f t="shared" si="649"/>
        <v>0.5714285714285714</v>
      </c>
      <c r="E390" s="32"/>
      <c r="F390" s="33">
        <v>3</v>
      </c>
      <c r="G390" s="32">
        <f t="shared" si="650"/>
        <v>0.42857142857142855</v>
      </c>
      <c r="H390" s="32"/>
      <c r="I390" s="34">
        <f t="shared" ref="I390:I420" si="706">SUM(C390,F390)</f>
        <v>7</v>
      </c>
      <c r="J390" s="31"/>
      <c r="K390" s="31">
        <v>0</v>
      </c>
      <c r="L390" s="32">
        <v>0</v>
      </c>
      <c r="M390" s="32"/>
      <c r="N390" s="33">
        <v>0</v>
      </c>
      <c r="O390" s="32">
        <v>0</v>
      </c>
      <c r="P390" s="32"/>
      <c r="Q390" s="34">
        <f t="shared" ref="Q390:Q399" si="707">SUM(K390,N390)</f>
        <v>0</v>
      </c>
      <c r="R390" s="29"/>
      <c r="S390" s="31">
        <f t="shared" si="656"/>
        <v>4</v>
      </c>
      <c r="T390" s="32">
        <f t="shared" ref="T390:T394" si="708">S390/Y390</f>
        <v>0.5714285714285714</v>
      </c>
      <c r="U390" s="32"/>
      <c r="V390" s="33">
        <f t="shared" si="658"/>
        <v>3</v>
      </c>
      <c r="W390" s="32">
        <f t="shared" ref="W390:W394" si="709">V390/Y390</f>
        <v>0.42857142857142855</v>
      </c>
      <c r="X390" s="32"/>
      <c r="Y390" s="34">
        <f t="shared" ref="Y390:Y399" si="710">SUM(S390,V390)</f>
        <v>7</v>
      </c>
      <c r="Z390"/>
      <c r="AA390"/>
      <c r="AB390"/>
      <c r="AC390"/>
    </row>
    <row r="391" spans="1:29" s="1" customFormat="1" ht="11.25" customHeight="1" x14ac:dyDescent="0.25">
      <c r="A391" s="31"/>
      <c r="B391" s="30" t="s">
        <v>169</v>
      </c>
      <c r="C391" s="31">
        <v>22</v>
      </c>
      <c r="D391" s="32">
        <f t="shared" si="649"/>
        <v>0.59459459459459463</v>
      </c>
      <c r="E391" s="32"/>
      <c r="F391" s="33">
        <v>15</v>
      </c>
      <c r="G391" s="32">
        <f t="shared" si="650"/>
        <v>0.40540540540540543</v>
      </c>
      <c r="H391" s="32"/>
      <c r="I391" s="34">
        <f t="shared" si="706"/>
        <v>37</v>
      </c>
      <c r="J391" s="31"/>
      <c r="K391" s="31">
        <v>0</v>
      </c>
      <c r="L391" s="32">
        <v>0</v>
      </c>
      <c r="M391" s="32"/>
      <c r="N391" s="33">
        <v>0</v>
      </c>
      <c r="O391" s="32">
        <v>0</v>
      </c>
      <c r="P391" s="32"/>
      <c r="Q391" s="34">
        <f t="shared" si="707"/>
        <v>0</v>
      </c>
      <c r="R391" s="29"/>
      <c r="S391" s="31">
        <f t="shared" si="656"/>
        <v>22</v>
      </c>
      <c r="T391" s="32">
        <f t="shared" si="708"/>
        <v>0.59459459459459463</v>
      </c>
      <c r="U391" s="32"/>
      <c r="V391" s="33">
        <f t="shared" si="658"/>
        <v>15</v>
      </c>
      <c r="W391" s="32">
        <f t="shared" si="709"/>
        <v>0.40540540540540543</v>
      </c>
      <c r="X391" s="32"/>
      <c r="Y391" s="34">
        <f t="shared" si="710"/>
        <v>37</v>
      </c>
      <c r="Z391"/>
      <c r="AA391"/>
      <c r="AB391"/>
      <c r="AC391"/>
    </row>
    <row r="392" spans="1:29" s="1" customFormat="1" ht="11.25" customHeight="1" x14ac:dyDescent="0.25">
      <c r="A392" s="31"/>
      <c r="B392" s="30" t="s">
        <v>189</v>
      </c>
      <c r="C392" s="31">
        <v>1</v>
      </c>
      <c r="D392" s="32">
        <f t="shared" ref="D392" si="711">C392/I392</f>
        <v>1</v>
      </c>
      <c r="E392" s="32"/>
      <c r="F392" s="33">
        <v>0</v>
      </c>
      <c r="G392" s="32">
        <f t="shared" ref="G392" si="712">F392/I392</f>
        <v>0</v>
      </c>
      <c r="H392" s="32"/>
      <c r="I392" s="34">
        <f t="shared" ref="I392" si="713">SUM(C392,F392)</f>
        <v>1</v>
      </c>
      <c r="J392" s="31"/>
      <c r="K392" s="31">
        <v>0</v>
      </c>
      <c r="L392" s="32">
        <v>0</v>
      </c>
      <c r="M392" s="32"/>
      <c r="N392" s="33">
        <v>0</v>
      </c>
      <c r="O392" s="32">
        <v>0</v>
      </c>
      <c r="P392" s="32"/>
      <c r="Q392" s="34">
        <f t="shared" ref="Q392" si="714">SUM(K392,N392)</f>
        <v>0</v>
      </c>
      <c r="R392" s="29"/>
      <c r="S392" s="31">
        <f t="shared" ref="S392" si="715">C392+K392</f>
        <v>1</v>
      </c>
      <c r="T392" s="32">
        <f t="shared" ref="T392" si="716">S392/Y392</f>
        <v>1</v>
      </c>
      <c r="U392" s="32"/>
      <c r="V392" s="33">
        <f t="shared" ref="V392" si="717">F392+N392</f>
        <v>0</v>
      </c>
      <c r="W392" s="32">
        <f t="shared" ref="W392" si="718">V392/Y392</f>
        <v>0</v>
      </c>
      <c r="X392" s="32"/>
      <c r="Y392" s="34">
        <f t="shared" ref="Y392" si="719">SUM(S392,V392)</f>
        <v>1</v>
      </c>
      <c r="Z392"/>
      <c r="AA392"/>
      <c r="AB392"/>
      <c r="AC392"/>
    </row>
    <row r="393" spans="1:29" s="1" customFormat="1" ht="11.25" customHeight="1" x14ac:dyDescent="0.25">
      <c r="A393" s="31"/>
      <c r="B393" s="30" t="s">
        <v>136</v>
      </c>
      <c r="C393" s="31">
        <v>0</v>
      </c>
      <c r="D393" s="32">
        <f t="shared" si="649"/>
        <v>0</v>
      </c>
      <c r="E393" s="32"/>
      <c r="F393" s="33">
        <v>2</v>
      </c>
      <c r="G393" s="32">
        <f t="shared" si="650"/>
        <v>1</v>
      </c>
      <c r="H393" s="32"/>
      <c r="I393" s="34">
        <f t="shared" si="706"/>
        <v>2</v>
      </c>
      <c r="J393" s="31"/>
      <c r="K393" s="31">
        <v>0</v>
      </c>
      <c r="L393" s="32">
        <v>0</v>
      </c>
      <c r="M393" s="32"/>
      <c r="N393" s="33">
        <v>0</v>
      </c>
      <c r="O393" s="32">
        <v>0</v>
      </c>
      <c r="P393" s="32"/>
      <c r="Q393" s="34">
        <f t="shared" si="707"/>
        <v>0</v>
      </c>
      <c r="R393" s="29"/>
      <c r="S393" s="31">
        <f t="shared" si="656"/>
        <v>0</v>
      </c>
      <c r="T393" s="32">
        <f t="shared" si="708"/>
        <v>0</v>
      </c>
      <c r="U393" s="32"/>
      <c r="V393" s="33">
        <f t="shared" si="658"/>
        <v>2</v>
      </c>
      <c r="W393" s="32">
        <f t="shared" si="709"/>
        <v>1</v>
      </c>
      <c r="X393" s="32"/>
      <c r="Y393" s="34">
        <f t="shared" si="710"/>
        <v>2</v>
      </c>
      <c r="Z393"/>
      <c r="AA393"/>
      <c r="AB393"/>
      <c r="AC393"/>
    </row>
    <row r="394" spans="1:29" s="1" customFormat="1" ht="11.25" customHeight="1" x14ac:dyDescent="0.25">
      <c r="A394" s="31"/>
      <c r="B394" s="30" t="s">
        <v>137</v>
      </c>
      <c r="C394" s="31">
        <v>3</v>
      </c>
      <c r="D394" s="32">
        <f t="shared" si="649"/>
        <v>0.1111111111111111</v>
      </c>
      <c r="E394" s="32"/>
      <c r="F394" s="33">
        <v>24</v>
      </c>
      <c r="G394" s="32">
        <f t="shared" si="650"/>
        <v>0.88888888888888884</v>
      </c>
      <c r="H394" s="32"/>
      <c r="I394" s="34">
        <f t="shared" si="706"/>
        <v>27</v>
      </c>
      <c r="J394" s="31"/>
      <c r="K394" s="31">
        <v>0</v>
      </c>
      <c r="L394" s="32">
        <v>0</v>
      </c>
      <c r="M394" s="32"/>
      <c r="N394" s="33">
        <v>1</v>
      </c>
      <c r="O394" s="32">
        <f>N394/Q394</f>
        <v>1</v>
      </c>
      <c r="P394" s="32"/>
      <c r="Q394" s="34">
        <f t="shared" si="707"/>
        <v>1</v>
      </c>
      <c r="R394" s="29"/>
      <c r="S394" s="31">
        <f t="shared" si="656"/>
        <v>3</v>
      </c>
      <c r="T394" s="32">
        <f t="shared" si="708"/>
        <v>0.10714285714285714</v>
      </c>
      <c r="U394" s="32"/>
      <c r="V394" s="33">
        <f t="shared" si="658"/>
        <v>25</v>
      </c>
      <c r="W394" s="32">
        <f t="shared" si="709"/>
        <v>0.8928571428571429</v>
      </c>
      <c r="X394" s="32"/>
      <c r="Y394" s="34">
        <f t="shared" si="710"/>
        <v>28</v>
      </c>
      <c r="Z394"/>
      <c r="AA394"/>
      <c r="AB394"/>
      <c r="AC394"/>
    </row>
    <row r="395" spans="1:29" s="1" customFormat="1" ht="11.25" customHeight="1" x14ac:dyDescent="0.25">
      <c r="A395" s="31"/>
      <c r="B395" s="30" t="s">
        <v>131</v>
      </c>
      <c r="C395" s="31">
        <v>9</v>
      </c>
      <c r="D395" s="32">
        <f>C395/I395</f>
        <v>0.6428571428571429</v>
      </c>
      <c r="E395" s="32"/>
      <c r="F395" s="33">
        <v>5</v>
      </c>
      <c r="G395" s="32">
        <f>F395/I395</f>
        <v>0.35714285714285715</v>
      </c>
      <c r="H395" s="32"/>
      <c r="I395" s="34">
        <f t="shared" si="706"/>
        <v>14</v>
      </c>
      <c r="J395" s="31"/>
      <c r="K395" s="31">
        <v>0</v>
      </c>
      <c r="L395" s="32">
        <v>0</v>
      </c>
      <c r="M395" s="32"/>
      <c r="N395" s="33">
        <v>0</v>
      </c>
      <c r="O395" s="32">
        <v>0</v>
      </c>
      <c r="P395" s="32"/>
      <c r="Q395" s="34">
        <f t="shared" si="707"/>
        <v>0</v>
      </c>
      <c r="R395" s="29"/>
      <c r="S395" s="31">
        <f t="shared" si="656"/>
        <v>9</v>
      </c>
      <c r="T395" s="32">
        <f>S395/Y395</f>
        <v>0.6428571428571429</v>
      </c>
      <c r="U395" s="32"/>
      <c r="V395" s="33">
        <f t="shared" si="658"/>
        <v>5</v>
      </c>
      <c r="W395" s="32">
        <f>V395/Y395</f>
        <v>0.35714285714285715</v>
      </c>
      <c r="X395" s="32"/>
      <c r="Y395" s="34">
        <f t="shared" si="710"/>
        <v>14</v>
      </c>
      <c r="Z395"/>
      <c r="AA395"/>
      <c r="AB395"/>
      <c r="AC395"/>
    </row>
    <row r="396" spans="1:29" s="1" customFormat="1" ht="11.25" customHeight="1" x14ac:dyDescent="0.25">
      <c r="A396" s="31"/>
      <c r="B396" s="30" t="s">
        <v>48</v>
      </c>
      <c r="C396" s="31">
        <v>1</v>
      </c>
      <c r="D396" s="32">
        <f>C396/I396</f>
        <v>1</v>
      </c>
      <c r="E396" s="32"/>
      <c r="F396" s="33">
        <v>0</v>
      </c>
      <c r="G396" s="32">
        <f>F396/I396</f>
        <v>0</v>
      </c>
      <c r="H396" s="32"/>
      <c r="I396" s="34">
        <f t="shared" ref="I396" si="720">SUM(C396,F396)</f>
        <v>1</v>
      </c>
      <c r="J396" s="31"/>
      <c r="K396" s="31">
        <v>0</v>
      </c>
      <c r="L396" s="32">
        <v>0</v>
      </c>
      <c r="M396" s="32"/>
      <c r="N396" s="33">
        <v>0</v>
      </c>
      <c r="O396" s="32">
        <v>0</v>
      </c>
      <c r="P396" s="32"/>
      <c r="Q396" s="34">
        <f t="shared" ref="Q396" si="721">SUM(K396,N396)</f>
        <v>0</v>
      </c>
      <c r="R396" s="29"/>
      <c r="S396" s="31">
        <f t="shared" ref="S396" si="722">C396+K396</f>
        <v>1</v>
      </c>
      <c r="T396" s="32">
        <f>S396/Y396</f>
        <v>1</v>
      </c>
      <c r="U396" s="32"/>
      <c r="V396" s="33">
        <f t="shared" ref="V396" si="723">F396+N396</f>
        <v>0</v>
      </c>
      <c r="W396" s="32">
        <f>V396/Y396</f>
        <v>0</v>
      </c>
      <c r="X396" s="32"/>
      <c r="Y396" s="34">
        <f t="shared" ref="Y396" si="724">SUM(S396,V396)</f>
        <v>1</v>
      </c>
      <c r="Z396"/>
      <c r="AA396"/>
      <c r="AB396"/>
      <c r="AC396"/>
    </row>
    <row r="397" spans="1:29" s="1" customFormat="1" ht="11.25" customHeight="1" x14ac:dyDescent="0.25">
      <c r="A397" s="31"/>
      <c r="B397" s="30" t="s">
        <v>132</v>
      </c>
      <c r="C397" s="31">
        <v>25</v>
      </c>
      <c r="D397" s="32">
        <f t="shared" si="649"/>
        <v>0.625</v>
      </c>
      <c r="E397" s="32"/>
      <c r="F397" s="33">
        <v>15</v>
      </c>
      <c r="G397" s="32">
        <f t="shared" si="650"/>
        <v>0.375</v>
      </c>
      <c r="H397" s="32"/>
      <c r="I397" s="34">
        <f t="shared" si="706"/>
        <v>40</v>
      </c>
      <c r="J397" s="31"/>
      <c r="K397" s="31">
        <v>0</v>
      </c>
      <c r="L397" s="32">
        <v>0</v>
      </c>
      <c r="M397" s="32"/>
      <c r="N397" s="33">
        <v>0</v>
      </c>
      <c r="O397" s="32">
        <v>0</v>
      </c>
      <c r="P397" s="32"/>
      <c r="Q397" s="34">
        <f t="shared" si="707"/>
        <v>0</v>
      </c>
      <c r="R397" s="29"/>
      <c r="S397" s="31">
        <f t="shared" si="656"/>
        <v>25</v>
      </c>
      <c r="T397" s="32">
        <f t="shared" ref="T397:T399" si="725">S397/Y397</f>
        <v>0.625</v>
      </c>
      <c r="U397" s="32"/>
      <c r="V397" s="33">
        <f t="shared" si="658"/>
        <v>15</v>
      </c>
      <c r="W397" s="32">
        <f t="shared" ref="W397:W399" si="726">V397/Y397</f>
        <v>0.375</v>
      </c>
      <c r="X397" s="32"/>
      <c r="Y397" s="34">
        <f t="shared" si="710"/>
        <v>40</v>
      </c>
      <c r="Z397"/>
      <c r="AA397"/>
      <c r="AB397"/>
      <c r="AC397"/>
    </row>
    <row r="398" spans="1:29" s="1" customFormat="1" ht="11.25" customHeight="1" x14ac:dyDescent="0.25">
      <c r="A398" s="31"/>
      <c r="B398" s="30" t="s">
        <v>205</v>
      </c>
      <c r="C398" s="31">
        <v>0</v>
      </c>
      <c r="D398" s="32">
        <f>C398/I398</f>
        <v>0</v>
      </c>
      <c r="E398" s="32"/>
      <c r="F398" s="33">
        <v>2</v>
      </c>
      <c r="G398" s="32">
        <f>F398/I398</f>
        <v>1</v>
      </c>
      <c r="H398" s="32"/>
      <c r="I398" s="34">
        <f>SUM(C398,F398)</f>
        <v>2</v>
      </c>
      <c r="J398" s="31"/>
      <c r="K398" s="31">
        <v>0</v>
      </c>
      <c r="L398" s="32">
        <v>0</v>
      </c>
      <c r="M398" s="32"/>
      <c r="N398" s="33">
        <v>0</v>
      </c>
      <c r="O398" s="32">
        <v>0</v>
      </c>
      <c r="P398" s="32"/>
      <c r="Q398" s="34">
        <f t="shared" ref="Q398" si="727">SUM(K398,N398)</f>
        <v>0</v>
      </c>
      <c r="R398" s="29"/>
      <c r="S398" s="31">
        <f>C398+K398</f>
        <v>0</v>
      </c>
      <c r="T398" s="32">
        <f t="shared" ref="T398" si="728">S398/Y398</f>
        <v>0</v>
      </c>
      <c r="U398" s="32"/>
      <c r="V398" s="33">
        <f>F398+N398</f>
        <v>2</v>
      </c>
      <c r="W398" s="32">
        <f t="shared" ref="W398" si="729">V398/Y398</f>
        <v>1</v>
      </c>
      <c r="X398" s="32"/>
      <c r="Y398" s="34">
        <f t="shared" ref="Y398" si="730">SUM(S398,V398)</f>
        <v>2</v>
      </c>
      <c r="Z398"/>
      <c r="AA398"/>
      <c r="AB398"/>
      <c r="AC398"/>
    </row>
    <row r="399" spans="1:29" s="1" customFormat="1" ht="11.25" customHeight="1" x14ac:dyDescent="0.25">
      <c r="A399" s="31"/>
      <c r="B399" s="30" t="s">
        <v>52</v>
      </c>
      <c r="C399" s="31">
        <v>35</v>
      </c>
      <c r="D399" s="32">
        <f t="shared" si="649"/>
        <v>0.83333333333333337</v>
      </c>
      <c r="E399" s="32"/>
      <c r="F399" s="33">
        <v>7</v>
      </c>
      <c r="G399" s="32">
        <f t="shared" si="650"/>
        <v>0.16666666666666666</v>
      </c>
      <c r="H399" s="32"/>
      <c r="I399" s="34">
        <f t="shared" si="706"/>
        <v>42</v>
      </c>
      <c r="J399" s="31"/>
      <c r="K399" s="31">
        <v>0</v>
      </c>
      <c r="L399" s="32">
        <v>0</v>
      </c>
      <c r="M399" s="32"/>
      <c r="N399" s="33">
        <v>1</v>
      </c>
      <c r="O399" s="32">
        <f>N399/Q399</f>
        <v>1</v>
      </c>
      <c r="P399" s="32"/>
      <c r="Q399" s="34">
        <f t="shared" si="707"/>
        <v>1</v>
      </c>
      <c r="R399" s="29"/>
      <c r="S399" s="31">
        <f t="shared" si="656"/>
        <v>35</v>
      </c>
      <c r="T399" s="32">
        <f t="shared" si="725"/>
        <v>0.81395348837209303</v>
      </c>
      <c r="U399" s="32"/>
      <c r="V399" s="33">
        <f t="shared" si="658"/>
        <v>8</v>
      </c>
      <c r="W399" s="32">
        <f t="shared" si="726"/>
        <v>0.18604651162790697</v>
      </c>
      <c r="X399" s="32"/>
      <c r="Y399" s="34">
        <f t="shared" si="710"/>
        <v>43</v>
      </c>
      <c r="Z399"/>
      <c r="AA399"/>
      <c r="AB399"/>
      <c r="AC399"/>
    </row>
    <row r="400" spans="1:29" s="1" customFormat="1" ht="11.25" customHeight="1" x14ac:dyDescent="0.25">
      <c r="A400" s="31"/>
      <c r="B400" s="30" t="s">
        <v>133</v>
      </c>
      <c r="C400" s="31">
        <v>0</v>
      </c>
      <c r="D400" s="32">
        <f t="shared" ref="D400" si="731">C400/I400</f>
        <v>0</v>
      </c>
      <c r="E400" s="32"/>
      <c r="F400" s="33">
        <v>1</v>
      </c>
      <c r="G400" s="32">
        <f t="shared" ref="G400" si="732">F400/I400</f>
        <v>1</v>
      </c>
      <c r="H400" s="32"/>
      <c r="I400" s="34">
        <f t="shared" ref="I400" si="733">SUM(C400,F400)</f>
        <v>1</v>
      </c>
      <c r="J400" s="31"/>
      <c r="K400" s="31">
        <v>0</v>
      </c>
      <c r="L400" s="32">
        <v>0</v>
      </c>
      <c r="M400" s="32"/>
      <c r="N400" s="33">
        <v>0</v>
      </c>
      <c r="O400" s="32">
        <v>0</v>
      </c>
      <c r="P400" s="32"/>
      <c r="Q400" s="34">
        <f t="shared" ref="Q400" si="734">SUM(K400,N400)</f>
        <v>0</v>
      </c>
      <c r="R400" s="29"/>
      <c r="S400" s="31">
        <f t="shared" ref="S400" si="735">C400+K400</f>
        <v>0</v>
      </c>
      <c r="T400" s="32">
        <f t="shared" ref="T400" si="736">S400/Y400</f>
        <v>0</v>
      </c>
      <c r="U400" s="32"/>
      <c r="V400" s="33">
        <f t="shared" ref="V400" si="737">F400+N400</f>
        <v>1</v>
      </c>
      <c r="W400" s="32">
        <f t="shared" ref="W400" si="738">V400/Y400</f>
        <v>1</v>
      </c>
      <c r="X400" s="32"/>
      <c r="Y400" s="34">
        <f t="shared" ref="Y400" si="739">SUM(S400,V400)</f>
        <v>1</v>
      </c>
      <c r="Z400"/>
      <c r="AA400"/>
      <c r="AB400"/>
      <c r="AC400"/>
    </row>
    <row r="401" spans="1:29" s="1" customFormat="1" ht="6.65" customHeight="1" x14ac:dyDescent="0.25">
      <c r="A401" s="31"/>
      <c r="B401" s="29"/>
      <c r="C401" s="31"/>
      <c r="D401" s="32"/>
      <c r="E401" s="32"/>
      <c r="F401" s="33"/>
      <c r="G401" s="32"/>
      <c r="H401" s="32"/>
      <c r="I401" s="34"/>
      <c r="J401" s="31"/>
      <c r="K401" s="31"/>
      <c r="L401" s="32"/>
      <c r="M401" s="32"/>
      <c r="N401" s="33"/>
      <c r="O401" s="32"/>
      <c r="P401" s="32"/>
      <c r="Q401" s="34"/>
      <c r="R401" s="29"/>
      <c r="S401" s="31"/>
      <c r="T401" s="32"/>
      <c r="U401" s="32"/>
      <c r="V401" s="33"/>
      <c r="W401" s="32"/>
      <c r="X401" s="32"/>
      <c r="Y401" s="34"/>
      <c r="Z401"/>
      <c r="AA401"/>
      <c r="AB401"/>
      <c r="AC401"/>
    </row>
    <row r="402" spans="1:29" s="1" customFormat="1" ht="11.25" customHeight="1" x14ac:dyDescent="0.25">
      <c r="A402" s="15" t="s">
        <v>195</v>
      </c>
      <c r="B402" s="29"/>
      <c r="C402" s="31"/>
      <c r="D402" s="32"/>
      <c r="E402" s="32"/>
      <c r="F402" s="33"/>
      <c r="G402" s="32"/>
      <c r="H402" s="32"/>
      <c r="I402" s="34"/>
      <c r="J402" s="31"/>
      <c r="K402" s="31"/>
      <c r="L402" s="32"/>
      <c r="M402" s="32"/>
      <c r="N402" s="33"/>
      <c r="O402" s="32"/>
      <c r="P402" s="32"/>
      <c r="Q402" s="34"/>
      <c r="R402" s="29"/>
      <c r="S402" s="31"/>
      <c r="T402" s="32"/>
      <c r="U402" s="32"/>
      <c r="V402" s="33"/>
      <c r="W402" s="32"/>
      <c r="X402" s="32"/>
      <c r="Y402" s="34"/>
      <c r="Z402"/>
      <c r="AA402"/>
      <c r="AB402"/>
      <c r="AC402"/>
    </row>
    <row r="403" spans="1:29" s="1" customFormat="1" ht="11.25" customHeight="1" x14ac:dyDescent="0.25">
      <c r="A403" s="31"/>
      <c r="B403" s="29" t="s">
        <v>138</v>
      </c>
      <c r="C403" s="31"/>
      <c r="D403" s="32"/>
      <c r="E403" s="32"/>
      <c r="F403" s="33"/>
      <c r="G403" s="32"/>
      <c r="H403" s="32"/>
      <c r="I403" s="34"/>
      <c r="J403" s="31"/>
      <c r="K403" s="31"/>
      <c r="L403" s="32"/>
      <c r="M403" s="32"/>
      <c r="N403" s="33"/>
      <c r="O403" s="32"/>
      <c r="P403" s="32"/>
      <c r="Q403" s="34"/>
      <c r="R403" s="29"/>
      <c r="S403" s="31"/>
      <c r="T403" s="32"/>
      <c r="U403" s="32"/>
      <c r="V403" s="33"/>
      <c r="W403" s="32"/>
      <c r="X403" s="32"/>
      <c r="Y403" s="34"/>
      <c r="Z403"/>
      <c r="AA403"/>
      <c r="AB403"/>
      <c r="AC403"/>
    </row>
    <row r="404" spans="1:29" s="1" customFormat="1" ht="11.25" customHeight="1" x14ac:dyDescent="0.25">
      <c r="A404" s="31"/>
      <c r="B404" s="30" t="s">
        <v>169</v>
      </c>
      <c r="C404" s="31">
        <v>4</v>
      </c>
      <c r="D404" s="32">
        <f>C404/I404</f>
        <v>0.8</v>
      </c>
      <c r="E404" s="32"/>
      <c r="F404" s="33">
        <v>1</v>
      </c>
      <c r="G404" s="32">
        <f>F404/I404</f>
        <v>0.2</v>
      </c>
      <c r="H404" s="32"/>
      <c r="I404" s="34">
        <f>SUM(C404,F404)</f>
        <v>5</v>
      </c>
      <c r="J404" s="31"/>
      <c r="K404" s="31">
        <v>1</v>
      </c>
      <c r="L404" s="32">
        <f>K404/Q404</f>
        <v>1</v>
      </c>
      <c r="M404" s="32"/>
      <c r="N404" s="33">
        <v>0</v>
      </c>
      <c r="O404" s="32">
        <v>0</v>
      </c>
      <c r="P404" s="32"/>
      <c r="Q404" s="34">
        <f>SUM(K404,N404)</f>
        <v>1</v>
      </c>
      <c r="R404" s="29"/>
      <c r="S404" s="31">
        <f t="shared" si="656"/>
        <v>5</v>
      </c>
      <c r="T404" s="32">
        <f>S404/Y404</f>
        <v>0.83333333333333337</v>
      </c>
      <c r="U404" s="32"/>
      <c r="V404" s="33">
        <f t="shared" si="658"/>
        <v>1</v>
      </c>
      <c r="W404" s="32">
        <f>V404/Y404</f>
        <v>0.16666666666666666</v>
      </c>
      <c r="X404" s="32"/>
      <c r="Y404" s="34">
        <f>SUM(S404,V404)</f>
        <v>6</v>
      </c>
      <c r="Z404"/>
      <c r="AA404"/>
      <c r="AB404"/>
      <c r="AC404"/>
    </row>
    <row r="405" spans="1:29" s="1" customFormat="1" ht="11.25" customHeight="1" x14ac:dyDescent="0.25">
      <c r="A405" s="31"/>
      <c r="B405" s="30" t="s">
        <v>137</v>
      </c>
      <c r="C405" s="31">
        <v>2</v>
      </c>
      <c r="D405" s="32">
        <f t="shared" si="649"/>
        <v>0.1111111111111111</v>
      </c>
      <c r="E405" s="32"/>
      <c r="F405" s="33">
        <v>16</v>
      </c>
      <c r="G405" s="32">
        <f t="shared" si="650"/>
        <v>0.88888888888888884</v>
      </c>
      <c r="H405" s="32"/>
      <c r="I405" s="34">
        <f t="shared" si="706"/>
        <v>18</v>
      </c>
      <c r="J405" s="31"/>
      <c r="K405" s="31">
        <v>1</v>
      </c>
      <c r="L405" s="32">
        <f>K405/Q405</f>
        <v>1</v>
      </c>
      <c r="M405" s="32"/>
      <c r="N405" s="33">
        <v>0</v>
      </c>
      <c r="O405" s="32">
        <v>0</v>
      </c>
      <c r="P405" s="32"/>
      <c r="Q405" s="34">
        <f t="shared" ref="Q405:Q406" si="740">SUM(K405,N405)</f>
        <v>1</v>
      </c>
      <c r="R405" s="29"/>
      <c r="S405" s="31">
        <f t="shared" si="656"/>
        <v>3</v>
      </c>
      <c r="T405" s="32">
        <f t="shared" ref="T405:T406" si="741">S405/Y405</f>
        <v>0.15789473684210525</v>
      </c>
      <c r="U405" s="32"/>
      <c r="V405" s="33">
        <f t="shared" si="658"/>
        <v>16</v>
      </c>
      <c r="W405" s="32">
        <f t="shared" ref="W405:W406" si="742">V405/Y405</f>
        <v>0.84210526315789469</v>
      </c>
      <c r="X405" s="32"/>
      <c r="Y405" s="34">
        <f t="shared" ref="Y405:Y406" si="743">SUM(S405,V405)</f>
        <v>19</v>
      </c>
      <c r="Z405"/>
      <c r="AA405"/>
      <c r="AB405"/>
      <c r="AC405"/>
    </row>
    <row r="406" spans="1:29" s="1" customFormat="1" ht="11.25" customHeight="1" x14ac:dyDescent="0.25">
      <c r="A406" s="31"/>
      <c r="B406" s="30" t="s">
        <v>132</v>
      </c>
      <c r="C406" s="31">
        <v>4</v>
      </c>
      <c r="D406" s="32">
        <f t="shared" si="649"/>
        <v>0.5714285714285714</v>
      </c>
      <c r="E406" s="32"/>
      <c r="F406" s="33">
        <v>3</v>
      </c>
      <c r="G406" s="32">
        <f t="shared" si="650"/>
        <v>0.42857142857142855</v>
      </c>
      <c r="H406" s="32"/>
      <c r="I406" s="34">
        <f t="shared" si="706"/>
        <v>7</v>
      </c>
      <c r="J406" s="31"/>
      <c r="K406" s="31">
        <v>0</v>
      </c>
      <c r="L406" s="32">
        <v>0</v>
      </c>
      <c r="M406" s="32"/>
      <c r="N406" s="33">
        <v>0</v>
      </c>
      <c r="O406" s="32">
        <v>0</v>
      </c>
      <c r="P406" s="32"/>
      <c r="Q406" s="34">
        <f t="shared" si="740"/>
        <v>0</v>
      </c>
      <c r="R406" s="29"/>
      <c r="S406" s="31">
        <f t="shared" si="656"/>
        <v>4</v>
      </c>
      <c r="T406" s="32">
        <f t="shared" si="741"/>
        <v>0.5714285714285714</v>
      </c>
      <c r="U406" s="32"/>
      <c r="V406" s="33">
        <f t="shared" si="658"/>
        <v>3</v>
      </c>
      <c r="W406" s="32">
        <f t="shared" si="742"/>
        <v>0.42857142857142855</v>
      </c>
      <c r="X406" s="32"/>
      <c r="Y406" s="34">
        <f t="shared" si="743"/>
        <v>7</v>
      </c>
      <c r="Z406"/>
      <c r="AA406"/>
      <c r="AB406"/>
      <c r="AC406"/>
    </row>
    <row r="407" spans="1:29" s="1" customFormat="1" ht="9" customHeight="1" x14ac:dyDescent="0.25">
      <c r="A407" s="31"/>
      <c r="B407" s="29"/>
      <c r="C407" s="31"/>
      <c r="D407" s="32"/>
      <c r="E407" s="32"/>
      <c r="F407" s="33"/>
      <c r="G407" s="32"/>
      <c r="H407" s="32"/>
      <c r="I407" s="34"/>
      <c r="J407" s="31"/>
      <c r="K407" s="31"/>
      <c r="L407" s="32"/>
      <c r="M407" s="32"/>
      <c r="N407" s="33"/>
      <c r="O407" s="32"/>
      <c r="P407" s="32"/>
      <c r="Q407" s="34"/>
      <c r="R407" s="29"/>
      <c r="S407" s="31"/>
      <c r="T407" s="32"/>
      <c r="U407" s="32"/>
      <c r="V407" s="33"/>
      <c r="W407" s="32"/>
      <c r="X407" s="32"/>
      <c r="Y407" s="34"/>
      <c r="Z407"/>
      <c r="AA407"/>
      <c r="AB407"/>
      <c r="AC407"/>
    </row>
    <row r="408" spans="1:29" s="2" customFormat="1" ht="11.25" customHeight="1" x14ac:dyDescent="0.25">
      <c r="A408" s="15"/>
      <c r="B408" s="4" t="s">
        <v>234</v>
      </c>
      <c r="C408" s="15">
        <f>SUM(C360:C407)</f>
        <v>264</v>
      </c>
      <c r="D408" s="32">
        <f t="shared" si="649"/>
        <v>0.47653429602888087</v>
      </c>
      <c r="E408" s="32"/>
      <c r="F408" s="7">
        <f>SUM(F360:F407)</f>
        <v>290</v>
      </c>
      <c r="G408" s="32">
        <f t="shared" si="650"/>
        <v>0.52346570397111913</v>
      </c>
      <c r="H408" s="32"/>
      <c r="I408" s="9">
        <f t="shared" si="706"/>
        <v>554</v>
      </c>
      <c r="J408" s="31"/>
      <c r="K408" s="15">
        <f>SUM(K360:K407)</f>
        <v>2</v>
      </c>
      <c r="L408" s="32">
        <f t="shared" ref="L408" si="744">K408/Q408</f>
        <v>0.33333333333333331</v>
      </c>
      <c r="M408" s="32"/>
      <c r="N408" s="7">
        <f>SUM(N360:N407)</f>
        <v>4</v>
      </c>
      <c r="O408" s="32">
        <f t="shared" ref="O408" si="745">N408/Q408</f>
        <v>0.66666666666666663</v>
      </c>
      <c r="P408" s="32"/>
      <c r="Q408" s="9">
        <f t="shared" ref="Q408" si="746">SUM(K408,N408)</f>
        <v>6</v>
      </c>
      <c r="R408" s="29"/>
      <c r="S408" s="15">
        <f t="shared" si="656"/>
        <v>266</v>
      </c>
      <c r="T408" s="32">
        <f t="shared" ref="T408" si="747">S408/Y408</f>
        <v>0.47499999999999998</v>
      </c>
      <c r="U408" s="32"/>
      <c r="V408" s="7">
        <f t="shared" si="658"/>
        <v>294</v>
      </c>
      <c r="W408" s="32">
        <f t="shared" ref="W408" si="748">V408/Y408</f>
        <v>0.52500000000000002</v>
      </c>
      <c r="X408" s="32"/>
      <c r="Y408" s="9">
        <f t="shared" ref="Y408" si="749">SUM(S408,V408)</f>
        <v>560</v>
      </c>
      <c r="Z408"/>
      <c r="AA408"/>
      <c r="AB408"/>
      <c r="AC408"/>
    </row>
    <row r="409" spans="1:29" s="1" customFormat="1" ht="9" customHeight="1" x14ac:dyDescent="0.25">
      <c r="A409" s="37"/>
      <c r="B409" s="29"/>
      <c r="C409" s="29"/>
      <c r="D409" s="32"/>
      <c r="E409" s="32"/>
      <c r="F409" s="29"/>
      <c r="G409" s="32"/>
      <c r="H409" s="32"/>
      <c r="I409" s="34"/>
      <c r="J409" s="31"/>
      <c r="K409" s="29"/>
      <c r="L409" s="32"/>
      <c r="M409" s="32"/>
      <c r="N409" s="33"/>
      <c r="O409" s="32"/>
      <c r="P409" s="32"/>
      <c r="Q409" s="34"/>
      <c r="R409" s="29"/>
      <c r="S409" s="31"/>
      <c r="T409" s="32"/>
      <c r="U409" s="32"/>
      <c r="V409" s="33"/>
      <c r="W409" s="32"/>
      <c r="X409" s="32"/>
      <c r="Y409" s="34"/>
      <c r="Z409"/>
      <c r="AA409"/>
      <c r="AB409"/>
      <c r="AC409"/>
    </row>
    <row r="410" spans="1:29" s="1" customFormat="1" ht="11.25" customHeight="1" x14ac:dyDescent="0.25">
      <c r="A410" s="15" t="s">
        <v>14</v>
      </c>
      <c r="B410" s="29"/>
      <c r="C410" s="31"/>
      <c r="D410" s="32"/>
      <c r="E410" s="32"/>
      <c r="F410" s="33"/>
      <c r="G410" s="32"/>
      <c r="H410" s="32"/>
      <c r="I410" s="34"/>
      <c r="J410" s="31"/>
      <c r="K410" s="31"/>
      <c r="L410" s="32"/>
      <c r="M410" s="32"/>
      <c r="N410" s="33"/>
      <c r="O410" s="32"/>
      <c r="P410" s="32"/>
      <c r="Q410" s="34"/>
      <c r="R410" s="29"/>
      <c r="S410" s="31"/>
      <c r="T410" s="32"/>
      <c r="U410" s="32"/>
      <c r="V410" s="33"/>
      <c r="W410" s="32"/>
      <c r="X410" s="32"/>
      <c r="Y410" s="34"/>
      <c r="Z410"/>
      <c r="AA410"/>
      <c r="AB410"/>
      <c r="AC410"/>
    </row>
    <row r="411" spans="1:29" s="11" customFormat="1" ht="11.25" customHeight="1" x14ac:dyDescent="0.25">
      <c r="A411" s="15"/>
      <c r="B411" s="29" t="s">
        <v>170</v>
      </c>
      <c r="C411" s="31">
        <v>7</v>
      </c>
      <c r="D411" s="32">
        <f>C411/I411</f>
        <v>0.875</v>
      </c>
      <c r="E411" s="32"/>
      <c r="F411" s="33">
        <v>1</v>
      </c>
      <c r="G411" s="32">
        <f>F411/I411</f>
        <v>0.125</v>
      </c>
      <c r="H411" s="32"/>
      <c r="I411" s="34">
        <f>SUM(C411,F411)</f>
        <v>8</v>
      </c>
      <c r="J411" s="31"/>
      <c r="K411" s="31"/>
      <c r="L411" s="32"/>
      <c r="M411" s="32"/>
      <c r="N411" s="33"/>
      <c r="O411" s="32"/>
      <c r="P411" s="32"/>
      <c r="Q411" s="34">
        <f>SUM(K411,N411)</f>
        <v>0</v>
      </c>
      <c r="R411" s="29"/>
      <c r="S411" s="31">
        <f t="shared" ref="S411:S420" si="750">C411+K411</f>
        <v>7</v>
      </c>
      <c r="T411" s="32">
        <f>S411/Y411</f>
        <v>0.875</v>
      </c>
      <c r="U411" s="32"/>
      <c r="V411" s="33">
        <f t="shared" ref="V411:V420" si="751">F411+N411</f>
        <v>1</v>
      </c>
      <c r="W411" s="32">
        <f>V411/Y411</f>
        <v>0.125</v>
      </c>
      <c r="X411" s="32"/>
      <c r="Y411" s="34">
        <f>SUM(S411,V411)</f>
        <v>8</v>
      </c>
      <c r="Z411"/>
      <c r="AA411"/>
      <c r="AB411"/>
      <c r="AC411"/>
    </row>
    <row r="412" spans="1:29" s="1" customFormat="1" ht="11.25" customHeight="1" x14ac:dyDescent="0.25">
      <c r="A412" s="15"/>
      <c r="B412" s="29" t="s">
        <v>171</v>
      </c>
      <c r="C412" s="31"/>
      <c r="D412" s="32"/>
      <c r="E412" s="32"/>
      <c r="F412" s="33"/>
      <c r="G412" s="32"/>
      <c r="H412" s="32"/>
      <c r="I412" s="34"/>
      <c r="J412" s="31"/>
      <c r="K412" s="31"/>
      <c r="L412" s="32"/>
      <c r="M412" s="32"/>
      <c r="N412" s="33"/>
      <c r="O412" s="32"/>
      <c r="P412" s="32"/>
      <c r="Q412" s="34"/>
      <c r="R412" s="29"/>
      <c r="S412" s="31"/>
      <c r="T412" s="32"/>
      <c r="U412" s="32"/>
      <c r="V412" s="33"/>
      <c r="W412" s="32"/>
      <c r="X412" s="32"/>
      <c r="Y412" s="34"/>
      <c r="Z412"/>
      <c r="AA412"/>
      <c r="AB412"/>
      <c r="AC412"/>
    </row>
    <row r="413" spans="1:29" s="1" customFormat="1" ht="11.25" customHeight="1" x14ac:dyDescent="0.25">
      <c r="A413" s="31"/>
      <c r="B413" s="30" t="s">
        <v>139</v>
      </c>
      <c r="C413" s="31">
        <v>21</v>
      </c>
      <c r="D413" s="32">
        <f t="shared" si="649"/>
        <v>0.80769230769230771</v>
      </c>
      <c r="E413" s="32"/>
      <c r="F413" s="33">
        <v>5</v>
      </c>
      <c r="G413" s="32">
        <f t="shared" si="650"/>
        <v>0.19230769230769232</v>
      </c>
      <c r="H413" s="32"/>
      <c r="I413" s="34">
        <f t="shared" si="706"/>
        <v>26</v>
      </c>
      <c r="J413" s="31"/>
      <c r="K413" s="31"/>
      <c r="L413" s="32"/>
      <c r="M413" s="32"/>
      <c r="N413" s="33"/>
      <c r="O413" s="32"/>
      <c r="P413" s="32"/>
      <c r="Q413" s="34">
        <f t="shared" ref="Q413:Q417" si="752">SUM(K413,N413)</f>
        <v>0</v>
      </c>
      <c r="R413" s="29"/>
      <c r="S413" s="31">
        <f t="shared" si="750"/>
        <v>21</v>
      </c>
      <c r="T413" s="32">
        <f t="shared" ref="T413:T417" si="753">S413/Y413</f>
        <v>0.80769230769230771</v>
      </c>
      <c r="U413" s="32"/>
      <c r="V413" s="33">
        <f t="shared" si="751"/>
        <v>5</v>
      </c>
      <c r="W413" s="32">
        <f t="shared" ref="W413:W417" si="754">V413/Y413</f>
        <v>0.19230769230769232</v>
      </c>
      <c r="X413" s="32"/>
      <c r="Y413" s="34">
        <f t="shared" ref="Y413:Y417" si="755">SUM(S413,V413)</f>
        <v>26</v>
      </c>
      <c r="Z413"/>
      <c r="AA413"/>
      <c r="AB413"/>
      <c r="AC413"/>
    </row>
    <row r="414" spans="1:29" s="1" customFormat="1" ht="11.25" customHeight="1" x14ac:dyDescent="0.25">
      <c r="A414" s="31"/>
      <c r="B414" s="30" t="s">
        <v>140</v>
      </c>
      <c r="C414" s="31">
        <v>39</v>
      </c>
      <c r="D414" s="32">
        <f t="shared" si="649"/>
        <v>0.9285714285714286</v>
      </c>
      <c r="E414" s="32"/>
      <c r="F414" s="33">
        <v>3</v>
      </c>
      <c r="G414" s="32">
        <f t="shared" si="650"/>
        <v>7.1428571428571425E-2</v>
      </c>
      <c r="H414" s="32"/>
      <c r="I414" s="34">
        <f t="shared" si="706"/>
        <v>42</v>
      </c>
      <c r="J414" s="31"/>
      <c r="K414" s="31"/>
      <c r="L414" s="32"/>
      <c r="M414" s="32"/>
      <c r="N414" s="33"/>
      <c r="O414" s="32"/>
      <c r="P414" s="32"/>
      <c r="Q414" s="34">
        <f t="shared" si="752"/>
        <v>0</v>
      </c>
      <c r="R414" s="29"/>
      <c r="S414" s="31">
        <f t="shared" si="750"/>
        <v>39</v>
      </c>
      <c r="T414" s="32">
        <f t="shared" si="753"/>
        <v>0.9285714285714286</v>
      </c>
      <c r="U414" s="32"/>
      <c r="V414" s="33">
        <f t="shared" si="751"/>
        <v>3</v>
      </c>
      <c r="W414" s="32">
        <f t="shared" si="754"/>
        <v>7.1428571428571425E-2</v>
      </c>
      <c r="X414" s="32"/>
      <c r="Y414" s="34">
        <f t="shared" si="755"/>
        <v>42</v>
      </c>
      <c r="Z414"/>
      <c r="AA414"/>
      <c r="AB414"/>
      <c r="AC414"/>
    </row>
    <row r="415" spans="1:29" s="1" customFormat="1" ht="11.25" customHeight="1" x14ac:dyDescent="0.25">
      <c r="A415" s="31"/>
      <c r="B415" s="30" t="s">
        <v>141</v>
      </c>
      <c r="C415" s="31">
        <v>49</v>
      </c>
      <c r="D415" s="32">
        <f t="shared" si="649"/>
        <v>0.90740740740740744</v>
      </c>
      <c r="E415" s="32"/>
      <c r="F415" s="33">
        <v>5</v>
      </c>
      <c r="G415" s="32">
        <f t="shared" si="650"/>
        <v>9.2592592592592587E-2</v>
      </c>
      <c r="H415" s="32"/>
      <c r="I415" s="34">
        <f t="shared" si="706"/>
        <v>54</v>
      </c>
      <c r="J415" s="31"/>
      <c r="K415" s="31"/>
      <c r="L415" s="32"/>
      <c r="M415" s="32"/>
      <c r="N415" s="33"/>
      <c r="O415" s="32"/>
      <c r="P415" s="32"/>
      <c r="Q415" s="34">
        <f t="shared" si="752"/>
        <v>0</v>
      </c>
      <c r="R415" s="29"/>
      <c r="S415" s="31">
        <f t="shared" si="750"/>
        <v>49</v>
      </c>
      <c r="T415" s="32">
        <f t="shared" si="753"/>
        <v>0.90740740740740744</v>
      </c>
      <c r="U415" s="32"/>
      <c r="V415" s="33">
        <f t="shared" si="751"/>
        <v>5</v>
      </c>
      <c r="W415" s="32">
        <f t="shared" si="754"/>
        <v>9.2592592592592587E-2</v>
      </c>
      <c r="X415" s="32"/>
      <c r="Y415" s="34">
        <f t="shared" si="755"/>
        <v>54</v>
      </c>
      <c r="Z415"/>
      <c r="AA415"/>
      <c r="AB415"/>
      <c r="AC415"/>
    </row>
    <row r="416" spans="1:29" s="1" customFormat="1" ht="11.25" customHeight="1" x14ac:dyDescent="0.25">
      <c r="A416" s="31"/>
      <c r="B416" s="30" t="s">
        <v>142</v>
      </c>
      <c r="C416" s="31">
        <v>30</v>
      </c>
      <c r="D416" s="32">
        <f t="shared" si="649"/>
        <v>0.78947368421052633</v>
      </c>
      <c r="E416" s="32"/>
      <c r="F416" s="33">
        <v>8</v>
      </c>
      <c r="G416" s="32">
        <f t="shared" si="650"/>
        <v>0.21052631578947367</v>
      </c>
      <c r="H416" s="32"/>
      <c r="I416" s="34">
        <f t="shared" si="706"/>
        <v>38</v>
      </c>
      <c r="J416" s="31"/>
      <c r="K416" s="31"/>
      <c r="L416" s="32"/>
      <c r="M416" s="32"/>
      <c r="N416" s="33"/>
      <c r="O416" s="32"/>
      <c r="P416" s="32"/>
      <c r="Q416" s="34">
        <f t="shared" si="752"/>
        <v>0</v>
      </c>
      <c r="R416" s="29"/>
      <c r="S416" s="31">
        <f t="shared" si="750"/>
        <v>30</v>
      </c>
      <c r="T416" s="32">
        <f t="shared" si="753"/>
        <v>0.78947368421052633</v>
      </c>
      <c r="U416" s="32"/>
      <c r="V416" s="33">
        <f t="shared" si="751"/>
        <v>8</v>
      </c>
      <c r="W416" s="32">
        <f t="shared" si="754"/>
        <v>0.21052631578947367</v>
      </c>
      <c r="X416" s="32"/>
      <c r="Y416" s="34">
        <f t="shared" si="755"/>
        <v>38</v>
      </c>
      <c r="Z416"/>
      <c r="AA416"/>
      <c r="AB416"/>
      <c r="AC416"/>
    </row>
    <row r="417" spans="1:29" s="1" customFormat="1" ht="11.25" customHeight="1" x14ac:dyDescent="0.25">
      <c r="A417" s="31"/>
      <c r="B417" s="30" t="s">
        <v>143</v>
      </c>
      <c r="C417" s="31">
        <v>3</v>
      </c>
      <c r="D417" s="32">
        <f t="shared" si="649"/>
        <v>1</v>
      </c>
      <c r="E417" s="32"/>
      <c r="F417" s="33">
        <v>0</v>
      </c>
      <c r="G417" s="32">
        <f t="shared" si="650"/>
        <v>0</v>
      </c>
      <c r="H417" s="32"/>
      <c r="I417" s="34">
        <f t="shared" si="706"/>
        <v>3</v>
      </c>
      <c r="J417" s="31"/>
      <c r="K417" s="31"/>
      <c r="L417" s="32"/>
      <c r="M417" s="32"/>
      <c r="N417" s="33"/>
      <c r="O417" s="32"/>
      <c r="P417" s="32"/>
      <c r="Q417" s="34">
        <f t="shared" si="752"/>
        <v>0</v>
      </c>
      <c r="R417" s="29"/>
      <c r="S417" s="31">
        <f t="shared" si="750"/>
        <v>3</v>
      </c>
      <c r="T417" s="32">
        <f t="shared" si="753"/>
        <v>1</v>
      </c>
      <c r="U417" s="32"/>
      <c r="V417" s="33">
        <f t="shared" si="751"/>
        <v>0</v>
      </c>
      <c r="W417" s="32">
        <f t="shared" si="754"/>
        <v>0</v>
      </c>
      <c r="X417" s="32"/>
      <c r="Y417" s="34">
        <f t="shared" si="755"/>
        <v>3</v>
      </c>
      <c r="Z417"/>
      <c r="AA417"/>
      <c r="AB417"/>
      <c r="AC417"/>
    </row>
    <row r="418" spans="1:29" s="1" customFormat="1" ht="11.25" customHeight="1" x14ac:dyDescent="0.25">
      <c r="A418" s="31"/>
      <c r="B418" s="30" t="s">
        <v>144</v>
      </c>
      <c r="C418" s="31">
        <v>2</v>
      </c>
      <c r="D418" s="32">
        <f>C418/I418</f>
        <v>0.66666666666666663</v>
      </c>
      <c r="E418" s="32"/>
      <c r="F418" s="33">
        <v>1</v>
      </c>
      <c r="G418" s="32">
        <f>F418/I418</f>
        <v>0.33333333333333331</v>
      </c>
      <c r="H418" s="32"/>
      <c r="I418" s="34">
        <f>SUM(C418,F418)</f>
        <v>3</v>
      </c>
      <c r="J418" s="31"/>
      <c r="K418" s="31"/>
      <c r="L418" s="32"/>
      <c r="M418" s="32"/>
      <c r="N418" s="33"/>
      <c r="O418" s="32"/>
      <c r="P418" s="32"/>
      <c r="Q418" s="34">
        <f>SUM(K418,N418)</f>
        <v>0</v>
      </c>
      <c r="R418" s="29"/>
      <c r="S418" s="31">
        <f t="shared" si="750"/>
        <v>2</v>
      </c>
      <c r="T418" s="32">
        <f>S418/Y418</f>
        <v>0.66666666666666663</v>
      </c>
      <c r="U418" s="32"/>
      <c r="V418" s="33">
        <f t="shared" si="751"/>
        <v>1</v>
      </c>
      <c r="W418" s="32">
        <f>V418/Y418</f>
        <v>0.33333333333333331</v>
      </c>
      <c r="X418" s="32"/>
      <c r="Y418" s="34">
        <f>SUM(S418,V418)</f>
        <v>3</v>
      </c>
      <c r="Z418"/>
      <c r="AA418"/>
      <c r="AB418"/>
      <c r="AC418"/>
    </row>
    <row r="419" spans="1:29" s="1" customFormat="1" ht="9" customHeight="1" x14ac:dyDescent="0.25">
      <c r="A419" s="31"/>
      <c r="B419" s="29"/>
      <c r="C419" s="31"/>
      <c r="D419" s="32"/>
      <c r="E419" s="32"/>
      <c r="F419" s="33"/>
      <c r="G419" s="32"/>
      <c r="H419" s="32"/>
      <c r="I419" s="34"/>
      <c r="J419" s="31"/>
      <c r="K419" s="31"/>
      <c r="L419" s="32"/>
      <c r="M419" s="32"/>
      <c r="N419" s="33"/>
      <c r="O419" s="32"/>
      <c r="P419" s="32"/>
      <c r="Q419" s="34"/>
      <c r="R419" s="29"/>
      <c r="S419" s="31"/>
      <c r="T419" s="32"/>
      <c r="U419" s="32"/>
      <c r="V419" s="33"/>
      <c r="W419" s="32"/>
      <c r="X419" s="32"/>
      <c r="Y419" s="34"/>
      <c r="Z419"/>
      <c r="AA419"/>
      <c r="AB419"/>
      <c r="AC419"/>
    </row>
    <row r="420" spans="1:29" s="2" customFormat="1" ht="11.25" customHeight="1" x14ac:dyDescent="0.25">
      <c r="A420" s="15"/>
      <c r="B420" s="4" t="s">
        <v>234</v>
      </c>
      <c r="C420" s="15">
        <f>SUM(C411:C419)</f>
        <v>151</v>
      </c>
      <c r="D420" s="32">
        <f t="shared" si="649"/>
        <v>0.86781609195402298</v>
      </c>
      <c r="E420" s="32"/>
      <c r="F420" s="15">
        <f>SUM(F411:F419)</f>
        <v>23</v>
      </c>
      <c r="G420" s="32">
        <f t="shared" si="650"/>
        <v>0.13218390804597702</v>
      </c>
      <c r="H420" s="32"/>
      <c r="I420" s="9">
        <f t="shared" si="706"/>
        <v>174</v>
      </c>
      <c r="J420" s="31"/>
      <c r="K420" s="15"/>
      <c r="L420" s="32"/>
      <c r="M420" s="32"/>
      <c r="N420" s="15"/>
      <c r="O420" s="32"/>
      <c r="P420" s="32"/>
      <c r="Q420" s="9">
        <f t="shared" ref="Q420" si="756">SUM(K420,N420)</f>
        <v>0</v>
      </c>
      <c r="R420" s="29"/>
      <c r="S420" s="15">
        <f t="shared" si="750"/>
        <v>151</v>
      </c>
      <c r="T420" s="32">
        <f t="shared" ref="T420" si="757">S420/Y420</f>
        <v>0.86781609195402298</v>
      </c>
      <c r="U420" s="32"/>
      <c r="V420" s="7">
        <f t="shared" si="751"/>
        <v>23</v>
      </c>
      <c r="W420" s="32">
        <f t="shared" ref="W420" si="758">V420/Y420</f>
        <v>0.13218390804597702</v>
      </c>
      <c r="X420" s="32"/>
      <c r="Y420" s="9">
        <f t="shared" ref="Y420" si="759">SUM(S420,V420)</f>
        <v>174</v>
      </c>
      <c r="Z420"/>
      <c r="AA420"/>
      <c r="AB420"/>
      <c r="AC420"/>
    </row>
    <row r="421" spans="1:29" s="1" customFormat="1" ht="9" customHeight="1" x14ac:dyDescent="0.25">
      <c r="A421" s="37"/>
      <c r="B421" s="29"/>
      <c r="C421" s="31"/>
      <c r="D421" s="32"/>
      <c r="E421" s="32"/>
      <c r="F421" s="33"/>
      <c r="G421" s="32"/>
      <c r="H421" s="32"/>
      <c r="I421" s="34"/>
      <c r="J421" s="31"/>
      <c r="K421" s="31"/>
      <c r="L421" s="32"/>
      <c r="M421" s="32"/>
      <c r="N421" s="33"/>
      <c r="O421" s="32"/>
      <c r="P421" s="32"/>
      <c r="Q421" s="34"/>
      <c r="R421" s="29"/>
      <c r="S421" s="31"/>
      <c r="T421" s="32"/>
      <c r="U421" s="32"/>
      <c r="V421" s="33"/>
      <c r="W421" s="32"/>
      <c r="X421" s="32"/>
      <c r="Y421" s="34"/>
      <c r="Z421"/>
      <c r="AA421"/>
      <c r="AB421"/>
      <c r="AC421"/>
    </row>
    <row r="422" spans="1:29" s="1" customFormat="1" ht="11.25" customHeight="1" x14ac:dyDescent="0.25">
      <c r="A422" s="15" t="s">
        <v>15</v>
      </c>
      <c r="B422" s="29"/>
      <c r="C422" s="24">
        <f>SUMIF($B4:$B420,"=TOTAL FACULTY/COLLEGE/SCHOOL",C4:C420)</f>
        <v>2270</v>
      </c>
      <c r="D422" s="32">
        <f>C422/I422</f>
        <v>0.57731434384537128</v>
      </c>
      <c r="E422" s="32"/>
      <c r="F422" s="24">
        <f>SUMIF($B4:$B420,"=TOTAL FACULTY/COLLEGE/SCHOOL",F4:F420)</f>
        <v>1662</v>
      </c>
      <c r="G422" s="32">
        <f t="shared" si="650"/>
        <v>0.42268565615462866</v>
      </c>
      <c r="H422" s="32"/>
      <c r="I422" s="25">
        <f>SUMIF($B4:$B420,"=TOTAL FACULTY/COLLEGE/SCHOOL",I4:I420)</f>
        <v>3932</v>
      </c>
      <c r="J422" s="31"/>
      <c r="K422" s="15">
        <f>SUMIF($B4:$B420,"=TOTAL FACULTY/COLLEGE/SCHOOL",K4:K420)</f>
        <v>308</v>
      </c>
      <c r="L422" s="32">
        <f>K422/Q422</f>
        <v>0.5049180327868853</v>
      </c>
      <c r="M422" s="32"/>
      <c r="N422" s="15">
        <f>SUMIF($B4:$B420,"=TOTAL FACULTY/COLLEGE/SCHOOL",N4:N420)</f>
        <v>302</v>
      </c>
      <c r="O422" s="32">
        <f t="shared" ref="O422" si="760">N422/Q422</f>
        <v>0.49508196721311476</v>
      </c>
      <c r="P422" s="32"/>
      <c r="Q422" s="9">
        <f>SUM(K422,N422)</f>
        <v>610</v>
      </c>
      <c r="R422" s="29"/>
      <c r="S422" s="24">
        <f>SUMIF($B4:$B420,"=TOTAL FACULTY/COLLEGE/SCHOOL",S4:S420)</f>
        <v>2578</v>
      </c>
      <c r="T422" s="32">
        <f>S422/Y422</f>
        <v>0.56759136944077504</v>
      </c>
      <c r="U422" s="32"/>
      <c r="V422" s="24">
        <f>SUMIF($B4:$B420,"=TOTAL FACULTY/COLLEGE/SCHOOL",V4:V420)</f>
        <v>1964</v>
      </c>
      <c r="W422" s="32">
        <f t="shared" ref="W422" si="761">V422/Y422</f>
        <v>0.43240863055922502</v>
      </c>
      <c r="X422" s="32"/>
      <c r="Y422" s="25">
        <f>SUMIF($B4:$B420,"=TOTAL FACULTY/COLLEGE/SCHOOL",Y4:Y420)</f>
        <v>4542</v>
      </c>
      <c r="Z422"/>
      <c r="AA422"/>
      <c r="AB422"/>
      <c r="AC422"/>
    </row>
    <row r="423" spans="1:29" ht="11.25" customHeight="1" x14ac:dyDescent="0.25">
      <c r="A423" s="31"/>
      <c r="B423" s="29"/>
      <c r="C423" s="15"/>
      <c r="D423" s="32"/>
      <c r="E423" s="31"/>
      <c r="F423" s="31"/>
      <c r="G423" s="31"/>
      <c r="H423" s="31"/>
      <c r="I423" s="31"/>
      <c r="J423" s="23"/>
      <c r="K423" s="31"/>
      <c r="L423" s="32"/>
      <c r="M423" s="31"/>
      <c r="N423" s="31"/>
      <c r="O423" s="31"/>
      <c r="P423" s="31"/>
      <c r="Q423" s="31"/>
      <c r="R423" s="35"/>
      <c r="S423" s="31"/>
      <c r="T423" s="32"/>
      <c r="U423" s="31"/>
      <c r="V423" s="31"/>
      <c r="W423" s="31"/>
      <c r="X423" s="31"/>
      <c r="Y423" s="31"/>
    </row>
    <row r="424" spans="1:29" ht="11.25" customHeight="1" x14ac:dyDescent="0.25">
      <c r="A424" s="46" t="s">
        <v>16</v>
      </c>
      <c r="B424" s="46"/>
      <c r="C424" s="46"/>
      <c r="D424" s="46"/>
      <c r="E424" s="46"/>
      <c r="F424" s="46"/>
      <c r="G424" s="46"/>
      <c r="H424" s="46"/>
      <c r="I424" s="46"/>
      <c r="J424" s="31"/>
      <c r="K424" s="31"/>
      <c r="L424" s="31"/>
      <c r="M424" s="31"/>
      <c r="N424" s="31"/>
      <c r="O424" s="31"/>
      <c r="P424" s="29"/>
      <c r="Q424" s="29"/>
      <c r="R424" s="29"/>
      <c r="S424" s="29"/>
      <c r="T424" s="29"/>
      <c r="U424" s="29"/>
      <c r="V424" s="29"/>
      <c r="W424" s="29"/>
      <c r="X424" s="29"/>
      <c r="Y424" s="29"/>
    </row>
    <row r="425" spans="1:29" ht="11.25" customHeight="1" x14ac:dyDescent="0.25">
      <c r="A425" s="46" t="s">
        <v>217</v>
      </c>
      <c r="B425" s="46"/>
      <c r="C425" s="46"/>
      <c r="D425" s="46"/>
      <c r="E425" s="46"/>
      <c r="F425" s="46"/>
      <c r="G425" s="46"/>
      <c r="H425" s="46"/>
      <c r="I425" s="46"/>
      <c r="J425" s="31"/>
      <c r="K425" s="31"/>
      <c r="L425" s="31"/>
      <c r="M425" s="31"/>
      <c r="N425" s="31"/>
      <c r="O425" s="31"/>
      <c r="P425" s="29"/>
      <c r="Q425" s="29"/>
      <c r="R425" s="29"/>
      <c r="S425" s="29"/>
      <c r="T425" s="29"/>
      <c r="U425" s="29"/>
      <c r="V425" s="29"/>
      <c r="W425" s="29"/>
      <c r="X425" s="29"/>
      <c r="Y425" s="29"/>
    </row>
    <row r="426" spans="1:29" x14ac:dyDescent="0.25">
      <c r="A426" s="39" t="s">
        <v>214</v>
      </c>
      <c r="B426" s="17"/>
      <c r="C426" s="17"/>
      <c r="D426" s="17"/>
      <c r="E426" s="39"/>
      <c r="F426" s="17"/>
      <c r="G426" s="17"/>
      <c r="H426" s="17"/>
      <c r="I426" s="17"/>
      <c r="J426" s="31"/>
      <c r="K426" s="31"/>
      <c r="L426" s="31"/>
      <c r="M426" s="31"/>
      <c r="N426" s="31"/>
      <c r="O426" s="31"/>
      <c r="P426" s="29"/>
      <c r="Q426" s="29"/>
      <c r="R426" s="29"/>
      <c r="S426" s="29"/>
      <c r="T426" s="29"/>
      <c r="U426" s="29"/>
      <c r="V426" s="29"/>
      <c r="W426" s="29"/>
      <c r="X426" s="29"/>
      <c r="Y426" s="29"/>
    </row>
    <row r="427" spans="1:29" x14ac:dyDescent="0.25">
      <c r="A427" s="39" t="s">
        <v>253</v>
      </c>
      <c r="B427" s="17"/>
      <c r="C427" s="17"/>
      <c r="D427" s="17"/>
      <c r="E427" s="39"/>
      <c r="F427" s="17"/>
      <c r="G427" s="17"/>
      <c r="H427" s="17"/>
      <c r="I427" s="17"/>
      <c r="J427" s="31"/>
      <c r="K427" s="31"/>
      <c r="L427" s="31"/>
      <c r="M427" s="31"/>
      <c r="N427" s="31"/>
      <c r="O427" s="31"/>
      <c r="P427" s="29"/>
      <c r="Q427" s="29"/>
      <c r="R427" s="29"/>
      <c r="S427" s="29"/>
      <c r="T427" s="29"/>
      <c r="U427" s="29"/>
      <c r="V427" s="29"/>
      <c r="W427" s="29"/>
      <c r="X427" s="29"/>
      <c r="Y427" s="29"/>
    </row>
    <row r="428" spans="1:29" s="29" customFormat="1" x14ac:dyDescent="0.25">
      <c r="A428" s="31" t="s">
        <v>266</v>
      </c>
      <c r="E428" s="31"/>
      <c r="J428" s="31"/>
      <c r="Q428" s="31"/>
      <c r="S428" s="31"/>
      <c r="T428" s="32"/>
      <c r="U428" s="31"/>
      <c r="V428" s="31"/>
      <c r="W428" s="31"/>
      <c r="X428" s="31"/>
      <c r="Y428" s="31"/>
      <c r="Z428"/>
      <c r="AA428"/>
      <c r="AB428"/>
      <c r="AC428"/>
    </row>
    <row r="429" spans="1:29" s="29" customFormat="1" x14ac:dyDescent="0.25">
      <c r="A429" s="31" t="s">
        <v>268</v>
      </c>
      <c r="E429" s="31"/>
      <c r="J429" s="31"/>
      <c r="Q429" s="31"/>
      <c r="S429" s="31"/>
      <c r="T429" s="32"/>
      <c r="U429" s="31"/>
      <c r="V429" s="31"/>
      <c r="W429" s="31"/>
      <c r="X429" s="31"/>
      <c r="Y429" s="31"/>
      <c r="Z429"/>
      <c r="AA429"/>
      <c r="AB429"/>
      <c r="AC429"/>
    </row>
    <row r="430" spans="1:29" s="29" customFormat="1" x14ac:dyDescent="0.25">
      <c r="A430" s="31" t="s">
        <v>267</v>
      </c>
      <c r="E430" s="31"/>
      <c r="J430" s="31"/>
      <c r="Q430" s="31"/>
      <c r="S430" s="31"/>
      <c r="T430" s="32"/>
      <c r="U430" s="31"/>
      <c r="V430" s="31"/>
      <c r="W430" s="31"/>
      <c r="X430" s="31"/>
      <c r="Y430" s="31"/>
      <c r="Z430"/>
      <c r="AA430"/>
      <c r="AB430"/>
      <c r="AC430"/>
    </row>
    <row r="431" spans="1:29" s="29" customFormat="1" x14ac:dyDescent="0.25">
      <c r="A431" s="31" t="s">
        <v>255</v>
      </c>
      <c r="E431" s="31"/>
      <c r="J431" s="31"/>
      <c r="Q431" s="31"/>
      <c r="S431" s="31"/>
      <c r="T431" s="32"/>
      <c r="U431" s="31"/>
      <c r="V431" s="31"/>
      <c r="W431" s="31"/>
      <c r="X431" s="31"/>
      <c r="Y431" s="31"/>
      <c r="Z431"/>
      <c r="AA431"/>
      <c r="AB431"/>
      <c r="AC431"/>
    </row>
    <row r="432" spans="1:29" s="29" customFormat="1" x14ac:dyDescent="0.25">
      <c r="A432" s="31" t="s">
        <v>265</v>
      </c>
      <c r="C432" s="31"/>
      <c r="D432" s="32"/>
      <c r="E432" s="31"/>
      <c r="F432" s="31"/>
      <c r="G432" s="31"/>
      <c r="H432" s="31"/>
      <c r="I432" s="31"/>
      <c r="J432" s="31"/>
      <c r="K432" s="31"/>
      <c r="L432" s="32"/>
      <c r="M432" s="31"/>
      <c r="N432" s="31"/>
      <c r="O432" s="31"/>
      <c r="P432" s="31"/>
      <c r="Q432" s="31"/>
      <c r="S432" s="31"/>
      <c r="T432" s="32"/>
      <c r="U432" s="31"/>
      <c r="V432" s="31"/>
      <c r="W432" s="31"/>
      <c r="X432" s="31"/>
      <c r="Y432" s="31"/>
      <c r="Z432"/>
      <c r="AA432"/>
      <c r="AB432"/>
      <c r="AC432"/>
    </row>
    <row r="433" spans="1:29" s="29" customFormat="1" x14ac:dyDescent="0.25">
      <c r="A433" s="31" t="s">
        <v>264</v>
      </c>
      <c r="C433" s="31"/>
      <c r="D433" s="32"/>
      <c r="E433" s="31"/>
      <c r="F433" s="31"/>
      <c r="G433" s="31"/>
      <c r="H433" s="31"/>
      <c r="I433" s="31"/>
      <c r="J433" s="31"/>
      <c r="K433" s="31"/>
      <c r="L433" s="32"/>
      <c r="M433" s="31"/>
      <c r="N433" s="31"/>
      <c r="O433" s="31"/>
      <c r="P433" s="31"/>
      <c r="Q433" s="31"/>
      <c r="S433" s="31"/>
      <c r="T433" s="32"/>
      <c r="U433" s="31"/>
      <c r="V433" s="31"/>
      <c r="W433" s="31"/>
      <c r="X433" s="31"/>
      <c r="Y433" s="31"/>
      <c r="Z433"/>
      <c r="AA433"/>
      <c r="AB433"/>
      <c r="AC433"/>
    </row>
    <row r="434" spans="1:29" s="29" customFormat="1" x14ac:dyDescent="0.25">
      <c r="E434" s="31"/>
      <c r="J434" s="31"/>
      <c r="Q434" s="31"/>
      <c r="S434" s="31"/>
      <c r="T434" s="32"/>
      <c r="U434" s="31"/>
      <c r="V434" s="31"/>
      <c r="W434" s="31"/>
      <c r="X434" s="31"/>
      <c r="Y434" s="31"/>
      <c r="Z434"/>
      <c r="AA434"/>
      <c r="AB434"/>
      <c r="AC434"/>
    </row>
    <row r="435" spans="1:29" s="29" customFormat="1" x14ac:dyDescent="0.25">
      <c r="E435" s="31"/>
      <c r="J435" s="31"/>
      <c r="Q435" s="31"/>
      <c r="S435" s="31"/>
      <c r="T435" s="32"/>
      <c r="U435" s="31"/>
      <c r="V435" s="31"/>
      <c r="W435" s="31"/>
      <c r="X435" s="31"/>
      <c r="Y435" s="31"/>
      <c r="Z435"/>
      <c r="AA435"/>
      <c r="AB435"/>
      <c r="AC435"/>
    </row>
    <row r="436" spans="1:29" s="29" customFormat="1" x14ac:dyDescent="0.25">
      <c r="E436" s="31"/>
      <c r="J436" s="31"/>
      <c r="Q436" s="31"/>
      <c r="S436" s="31"/>
      <c r="T436" s="32"/>
      <c r="U436" s="31"/>
      <c r="V436" s="31"/>
      <c r="W436" s="31"/>
      <c r="X436" s="31"/>
      <c r="Y436" s="31"/>
      <c r="Z436"/>
      <c r="AA436"/>
      <c r="AB436"/>
      <c r="AC436"/>
    </row>
  </sheetData>
  <mergeCells count="15">
    <mergeCell ref="K5:L5"/>
    <mergeCell ref="N5:O5"/>
    <mergeCell ref="S5:T5"/>
    <mergeCell ref="V5:W5"/>
    <mergeCell ref="A1:Y1"/>
    <mergeCell ref="A2:Y2"/>
    <mergeCell ref="A3:Y3"/>
    <mergeCell ref="K4:Q4"/>
    <mergeCell ref="S4:Y4"/>
    <mergeCell ref="C4:I4"/>
    <mergeCell ref="A6:B6"/>
    <mergeCell ref="C5:D5"/>
    <mergeCell ref="F5:G5"/>
    <mergeCell ref="A424:I424"/>
    <mergeCell ref="A425:I425"/>
  </mergeCells>
  <phoneticPr fontId="1" type="noConversion"/>
  <printOptions horizontalCentered="1"/>
  <pageMargins left="0.98425196850393704" right="0.98425196850393704" top="0.98425196850393704" bottom="0.74803149606299202" header="0" footer="0"/>
  <pageSetup scale="65" fitToHeight="9" orientation="landscape" r:id="rId1"/>
  <headerFooter alignWithMargins="0">
    <oddFooter>&amp;LOIA 2016/05/03 
Revised 2016/12/16</oddFooter>
  </headerFooter>
  <rowBreaks count="7" manualBreakCount="7">
    <brk id="58" max="24" man="1"/>
    <brk id="110" max="24" man="1"/>
    <brk id="167" max="24" man="1"/>
    <brk id="220" max="24" man="1"/>
    <brk id="279" max="24" man="1"/>
    <brk id="343" max="24" man="1"/>
    <brk id="40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formatted</vt:lpstr>
      <vt:lpstr>formatted!Print_Area</vt:lpstr>
      <vt:lpstr>formatted!Print_Titles</vt:lpstr>
    </vt:vector>
  </TitlesOfParts>
  <Company>The University of Manitoba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 Trask</dc:creator>
  <cp:lastModifiedBy>Diane Olsen</cp:lastModifiedBy>
  <cp:lastPrinted>2016-12-16T17:05:00Z</cp:lastPrinted>
  <dcterms:created xsi:type="dcterms:W3CDTF">2009-04-24T14:12:49Z</dcterms:created>
  <dcterms:modified xsi:type="dcterms:W3CDTF">2016-12-16T17:19:16Z</dcterms:modified>
</cp:coreProperties>
</file>