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a\New\OIA Media\2019\tbd_asof_Mar_27_2019\"/>
    </mc:Choice>
  </mc:AlternateContent>
  <xr:revisionPtr revIDLastSave="0" documentId="13_ncr:1_{2A58C9FA-AEE9-487B-82A8-649DD7CF902B}" xr6:coauthVersionLast="36" xr6:coauthVersionMax="36" xr10:uidLastSave="{00000000-0000-0000-0000-000000000000}"/>
  <bookViews>
    <workbookView xWindow="231" yWindow="720" windowWidth="11537" windowHeight="4731" xr2:uid="{00000000-000D-0000-FFFF-FFFF00000000}"/>
  </bookViews>
  <sheets>
    <sheet name="formatted" sheetId="2" r:id="rId1"/>
    <sheet name="Sheet1" sheetId="3" r:id="rId2"/>
  </sheets>
  <definedNames>
    <definedName name="_xlnm._FilterDatabase" localSheetId="0" hidden="1">formatted!$A$6:$I$462</definedName>
    <definedName name="_xlnm.Print_Area" localSheetId="0">formatted!$A$1:$I$472</definedName>
    <definedName name="_xlnm.Print_Titles" localSheetId="0">formatted!$5:$7</definedName>
  </definedNames>
  <calcPr calcId="191029"/>
</workbook>
</file>

<file path=xl/calcChain.xml><?xml version="1.0" encoding="utf-8"?>
<calcChain xmlns="http://schemas.openxmlformats.org/spreadsheetml/2006/main">
  <c r="I62" i="2" l="1"/>
  <c r="G62" i="2" s="1"/>
  <c r="I58" i="2"/>
  <c r="D58" i="2" s="1"/>
  <c r="I106" i="2"/>
  <c r="D106" i="2" s="1"/>
  <c r="G58" i="2" l="1"/>
  <c r="D62" i="2"/>
  <c r="G106" i="2"/>
  <c r="I409" i="2" l="1"/>
  <c r="D409" i="2" s="1"/>
  <c r="F324" i="2"/>
  <c r="C324" i="2"/>
  <c r="I321" i="2"/>
  <c r="D321" i="2" s="1"/>
  <c r="I214" i="2"/>
  <c r="D214" i="2" s="1"/>
  <c r="I10" i="2"/>
  <c r="G10" i="2" s="1"/>
  <c r="F9" i="2"/>
  <c r="I81" i="2"/>
  <c r="G81" i="2" s="1"/>
  <c r="I82" i="2"/>
  <c r="D82" i="2" s="1"/>
  <c r="I305" i="2"/>
  <c r="G305" i="2" s="1"/>
  <c r="I302" i="2"/>
  <c r="G302" i="2" s="1"/>
  <c r="I299" i="2"/>
  <c r="G299" i="2" s="1"/>
  <c r="G82" i="2" l="1"/>
  <c r="D10" i="2"/>
  <c r="G321" i="2"/>
  <c r="G409" i="2"/>
  <c r="D81" i="2"/>
  <c r="G214" i="2"/>
  <c r="D305" i="2"/>
  <c r="D302" i="2"/>
  <c r="D299" i="2"/>
  <c r="I444" i="2"/>
  <c r="D444" i="2" s="1"/>
  <c r="I445" i="2"/>
  <c r="D445" i="2" s="1"/>
  <c r="I446" i="2"/>
  <c r="D446" i="2" s="1"/>
  <c r="I105" i="2"/>
  <c r="G105" i="2" s="1"/>
  <c r="I92" i="2"/>
  <c r="D92" i="2" s="1"/>
  <c r="I96" i="2"/>
  <c r="G96" i="2" s="1"/>
  <c r="I95" i="2"/>
  <c r="D95" i="2" s="1"/>
  <c r="G446" i="2" l="1"/>
  <c r="G445" i="2"/>
  <c r="G444" i="2"/>
  <c r="D105" i="2"/>
  <c r="D96" i="2"/>
  <c r="G92" i="2"/>
  <c r="G95" i="2"/>
  <c r="I127" i="2" l="1"/>
  <c r="D127" i="2" s="1"/>
  <c r="I176" i="2"/>
  <c r="D176" i="2" s="1"/>
  <c r="I167" i="2"/>
  <c r="G167" i="2" s="1"/>
  <c r="I274" i="2"/>
  <c r="G274" i="2" s="1"/>
  <c r="I276" i="2"/>
  <c r="G276" i="2" s="1"/>
  <c r="I245" i="2"/>
  <c r="G245" i="2" s="1"/>
  <c r="I238" i="2"/>
  <c r="D238" i="2" s="1"/>
  <c r="I234" i="2"/>
  <c r="G234" i="2" s="1"/>
  <c r="I391" i="2"/>
  <c r="G391" i="2" s="1"/>
  <c r="I421" i="2"/>
  <c r="G421" i="2" s="1"/>
  <c r="I420" i="2"/>
  <c r="D420" i="2" s="1"/>
  <c r="I419" i="2"/>
  <c r="D419" i="2" s="1"/>
  <c r="I415" i="2"/>
  <c r="D415" i="2" s="1"/>
  <c r="I414" i="2"/>
  <c r="D414" i="2" s="1"/>
  <c r="G127" i="2" l="1"/>
  <c r="G176" i="2"/>
  <c r="D167" i="2"/>
  <c r="D274" i="2"/>
  <c r="D276" i="2"/>
  <c r="D245" i="2"/>
  <c r="G238" i="2"/>
  <c r="D234" i="2"/>
  <c r="D391" i="2"/>
  <c r="G419" i="2"/>
  <c r="D421" i="2"/>
  <c r="G420" i="2"/>
  <c r="G415" i="2"/>
  <c r="G414" i="2"/>
  <c r="I227" i="2"/>
  <c r="D227" i="2" s="1"/>
  <c r="I217" i="2"/>
  <c r="D217" i="2" s="1"/>
  <c r="I258" i="2"/>
  <c r="D258" i="2" s="1"/>
  <c r="I256" i="2"/>
  <c r="G256" i="2" s="1"/>
  <c r="I50" i="2"/>
  <c r="G50" i="2" s="1"/>
  <c r="I120" i="2"/>
  <c r="G120" i="2" s="1"/>
  <c r="G227" i="2" l="1"/>
  <c r="G217" i="2"/>
  <c r="G258" i="2"/>
  <c r="D256" i="2"/>
  <c r="D50" i="2"/>
  <c r="D120" i="2"/>
  <c r="I252" i="2" l="1"/>
  <c r="G252" i="2" s="1"/>
  <c r="D252" i="2" l="1"/>
  <c r="I209" i="2" l="1"/>
  <c r="D209" i="2" s="1"/>
  <c r="I216" i="2"/>
  <c r="G216" i="2" s="1"/>
  <c r="I157" i="2"/>
  <c r="D157" i="2" s="1"/>
  <c r="I94" i="2"/>
  <c r="G94" i="2" s="1"/>
  <c r="I93" i="2"/>
  <c r="D93" i="2" s="1"/>
  <c r="I131" i="2"/>
  <c r="D131" i="2" s="1"/>
  <c r="I103" i="2"/>
  <c r="G103" i="2" s="1"/>
  <c r="D94" i="2" l="1"/>
  <c r="G209" i="2"/>
  <c r="G157" i="2"/>
  <c r="D216" i="2"/>
  <c r="G93" i="2"/>
  <c r="G131" i="2"/>
  <c r="D103" i="2"/>
  <c r="I201" i="2"/>
  <c r="D201" i="2" s="1"/>
  <c r="I200" i="2"/>
  <c r="G200" i="2" s="1"/>
  <c r="G201" i="2" l="1"/>
  <c r="D200" i="2"/>
  <c r="I177" i="2" l="1"/>
  <c r="G177" i="2" s="1"/>
  <c r="I175" i="2"/>
  <c r="G175" i="2" s="1"/>
  <c r="I174" i="2"/>
  <c r="G174" i="2" s="1"/>
  <c r="I173" i="2"/>
  <c r="D173" i="2" s="1"/>
  <c r="I172" i="2"/>
  <c r="D172" i="2" s="1"/>
  <c r="I292" i="2"/>
  <c r="G292" i="2" s="1"/>
  <c r="I303" i="2"/>
  <c r="D303" i="2" s="1"/>
  <c r="I367" i="2"/>
  <c r="D367" i="2" s="1"/>
  <c r="I427" i="2"/>
  <c r="D427" i="2" s="1"/>
  <c r="D174" i="2" l="1"/>
  <c r="G172" i="2"/>
  <c r="D175" i="2"/>
  <c r="G173" i="2"/>
  <c r="D177" i="2"/>
  <c r="D292" i="2"/>
  <c r="G303" i="2"/>
  <c r="G367" i="2"/>
  <c r="G427" i="2"/>
  <c r="I406" i="2" l="1"/>
  <c r="D406" i="2" s="1"/>
  <c r="I396" i="2"/>
  <c r="D396" i="2" s="1"/>
  <c r="G396" i="2" l="1"/>
  <c r="G406" i="2"/>
  <c r="I152" i="2" l="1"/>
  <c r="G152" i="2" s="1"/>
  <c r="I149" i="2"/>
  <c r="G149" i="2" s="1"/>
  <c r="I137" i="2"/>
  <c r="G137" i="2" s="1"/>
  <c r="I144" i="2"/>
  <c r="D144" i="2" s="1"/>
  <c r="I142" i="2"/>
  <c r="D142" i="2" s="1"/>
  <c r="I79" i="2"/>
  <c r="G79" i="2" s="1"/>
  <c r="D152" i="2" l="1"/>
  <c r="D149" i="2"/>
  <c r="D137" i="2"/>
  <c r="G144" i="2"/>
  <c r="G142" i="2"/>
  <c r="D79" i="2"/>
  <c r="I104" i="2" l="1"/>
  <c r="G104" i="2" l="1"/>
  <c r="D104" i="2"/>
  <c r="I129" i="2"/>
  <c r="I126" i="2"/>
  <c r="I128" i="2"/>
  <c r="I124" i="2"/>
  <c r="I101" i="2"/>
  <c r="I100" i="2"/>
  <c r="I97" i="2"/>
  <c r="I98" i="2"/>
  <c r="I91" i="2"/>
  <c r="G100" i="2" l="1"/>
  <c r="D100" i="2"/>
  <c r="G128" i="2"/>
  <c r="D128" i="2"/>
  <c r="G126" i="2"/>
  <c r="D126" i="2"/>
  <c r="D98" i="2"/>
  <c r="G98" i="2"/>
  <c r="D129" i="2"/>
  <c r="G129" i="2"/>
  <c r="D101" i="2"/>
  <c r="G101" i="2"/>
  <c r="G97" i="2"/>
  <c r="D97" i="2"/>
  <c r="G124" i="2"/>
  <c r="D124" i="2"/>
  <c r="G91" i="2"/>
  <c r="D91" i="2"/>
  <c r="I90" i="2"/>
  <c r="I89" i="2"/>
  <c r="I84" i="2"/>
  <c r="I83" i="2"/>
  <c r="I403" i="2"/>
  <c r="I400" i="2"/>
  <c r="I401" i="2"/>
  <c r="I402" i="2"/>
  <c r="I404" i="2"/>
  <c r="I405" i="2"/>
  <c r="I407" i="2"/>
  <c r="I408" i="2"/>
  <c r="I410" i="2"/>
  <c r="I411" i="2"/>
  <c r="I412" i="2"/>
  <c r="I413" i="2"/>
  <c r="F339" i="2"/>
  <c r="C339" i="2"/>
  <c r="I304" i="2"/>
  <c r="I301" i="2"/>
  <c r="I298" i="2"/>
  <c r="I296" i="2"/>
  <c r="I295" i="2"/>
  <c r="I294" i="2"/>
  <c r="I293" i="2"/>
  <c r="I291" i="2"/>
  <c r="I290" i="2"/>
  <c r="G290" i="2" s="1"/>
  <c r="I289" i="2"/>
  <c r="I288" i="2"/>
  <c r="I287" i="2"/>
  <c r="I286" i="2"/>
  <c r="I285" i="2"/>
  <c r="I284" i="2"/>
  <c r="G295" i="2" l="1"/>
  <c r="G296" i="2"/>
  <c r="G412" i="2"/>
  <c r="G405" i="2"/>
  <c r="G404" i="2"/>
  <c r="D290" i="2"/>
  <c r="G291" i="2"/>
  <c r="D301" i="2"/>
  <c r="G408" i="2"/>
  <c r="G401" i="2"/>
  <c r="G287" i="2"/>
  <c r="G413" i="2"/>
  <c r="G289" i="2"/>
  <c r="G411" i="2"/>
  <c r="G400" i="2"/>
  <c r="G298" i="2"/>
  <c r="G410" i="2"/>
  <c r="G284" i="2"/>
  <c r="G285" i="2"/>
  <c r="G293" i="2"/>
  <c r="G407" i="2"/>
  <c r="G403" i="2"/>
  <c r="G304" i="2"/>
  <c r="G288" i="2"/>
  <c r="G402" i="2"/>
  <c r="G286" i="2"/>
  <c r="G294" i="2"/>
  <c r="D89" i="2"/>
  <c r="G89" i="2"/>
  <c r="G83" i="2"/>
  <c r="D83" i="2"/>
  <c r="D90" i="2"/>
  <c r="G90" i="2"/>
  <c r="G84" i="2"/>
  <c r="D84" i="2"/>
  <c r="D407" i="2"/>
  <c r="G301" i="2"/>
  <c r="D291" i="2"/>
  <c r="D294" i="2"/>
  <c r="D400" i="2"/>
  <c r="D410" i="2"/>
  <c r="D286" i="2"/>
  <c r="D304" i="2"/>
  <c r="D295" i="2"/>
  <c r="D403" i="2"/>
  <c r="D287" i="2"/>
  <c r="D404" i="2"/>
  <c r="D411" i="2"/>
  <c r="D405" i="2"/>
  <c r="D412" i="2"/>
  <c r="D402" i="2"/>
  <c r="D408" i="2"/>
  <c r="D413" i="2"/>
  <c r="D401" i="2"/>
  <c r="D284" i="2"/>
  <c r="D288" i="2"/>
  <c r="D296" i="2"/>
  <c r="D285" i="2"/>
  <c r="D289" i="2"/>
  <c r="D293" i="2"/>
  <c r="D298" i="2"/>
  <c r="I441" i="2" l="1"/>
  <c r="I422" i="2"/>
  <c r="I417" i="2"/>
  <c r="I393" i="2"/>
  <c r="I381" i="2"/>
  <c r="I380" i="2"/>
  <c r="I335" i="2"/>
  <c r="I334" i="2"/>
  <c r="F318" i="2"/>
  <c r="C318" i="2"/>
  <c r="I316" i="2"/>
  <c r="I315" i="2"/>
  <c r="I262" i="2"/>
  <c r="I261" i="2"/>
  <c r="I260" i="2"/>
  <c r="I259" i="2"/>
  <c r="I255" i="2"/>
  <c r="I254" i="2"/>
  <c r="I250" i="2"/>
  <c r="I241" i="2"/>
  <c r="I237" i="2"/>
  <c r="I235" i="2"/>
  <c r="I223" i="2"/>
  <c r="I221" i="2"/>
  <c r="I199" i="2"/>
  <c r="I189" i="2"/>
  <c r="I122" i="2"/>
  <c r="I121" i="2"/>
  <c r="I108" i="2"/>
  <c r="I41" i="2"/>
  <c r="I19" i="2"/>
  <c r="G441" i="2" l="1"/>
  <c r="D441" i="2"/>
  <c r="G422" i="2"/>
  <c r="D422" i="2"/>
  <c r="G417" i="2"/>
  <c r="D417" i="2"/>
  <c r="D393" i="2"/>
  <c r="G393" i="2"/>
  <c r="G380" i="2"/>
  <c r="D380" i="2"/>
  <c r="G381" i="2"/>
  <c r="D381" i="2"/>
  <c r="G334" i="2"/>
  <c r="D334" i="2"/>
  <c r="G335" i="2"/>
  <c r="D335" i="2"/>
  <c r="D315" i="2"/>
  <c r="G315" i="2"/>
  <c r="G316" i="2"/>
  <c r="D316" i="2"/>
  <c r="G259" i="2"/>
  <c r="D259" i="2"/>
  <c r="G260" i="2"/>
  <c r="D260" i="2"/>
  <c r="G250" i="2"/>
  <c r="D250" i="2"/>
  <c r="G254" i="2"/>
  <c r="D254" i="2"/>
  <c r="G261" i="2"/>
  <c r="D261" i="2"/>
  <c r="G255" i="2"/>
  <c r="D255" i="2"/>
  <c r="G262" i="2"/>
  <c r="D262" i="2"/>
  <c r="G237" i="2"/>
  <c r="D237" i="2"/>
  <c r="G241" i="2"/>
  <c r="D241" i="2"/>
  <c r="G235" i="2"/>
  <c r="D235" i="2"/>
  <c r="G223" i="2"/>
  <c r="D223" i="2"/>
  <c r="G221" i="2"/>
  <c r="D221" i="2"/>
  <c r="G199" i="2"/>
  <c r="D199" i="2"/>
  <c r="G189" i="2"/>
  <c r="D189" i="2"/>
  <c r="D108" i="2"/>
  <c r="G108" i="2"/>
  <c r="G121" i="2"/>
  <c r="D121" i="2"/>
  <c r="D122" i="2"/>
  <c r="G122" i="2"/>
  <c r="G41" i="2"/>
  <c r="D41" i="2"/>
  <c r="G19" i="2"/>
  <c r="D19" i="2"/>
  <c r="I318" i="2"/>
  <c r="I150" i="2"/>
  <c r="I196" i="2"/>
  <c r="I88" i="2"/>
  <c r="I85" i="2"/>
  <c r="I87" i="2"/>
  <c r="I76" i="2"/>
  <c r="I77" i="2"/>
  <c r="I75" i="2"/>
  <c r="I437" i="2"/>
  <c r="F370" i="2"/>
  <c r="C370" i="2"/>
  <c r="I365" i="2"/>
  <c r="F359" i="2"/>
  <c r="C359" i="2"/>
  <c r="I357" i="2"/>
  <c r="D85" i="2" l="1"/>
  <c r="G85" i="2"/>
  <c r="G88" i="2"/>
  <c r="D88" i="2"/>
  <c r="D87" i="2"/>
  <c r="G87" i="2"/>
  <c r="G437" i="2"/>
  <c r="D437" i="2"/>
  <c r="G365" i="2"/>
  <c r="D365" i="2"/>
  <c r="G357" i="2"/>
  <c r="D357" i="2"/>
  <c r="G196" i="2"/>
  <c r="D196" i="2"/>
  <c r="G150" i="2"/>
  <c r="D150" i="2"/>
  <c r="G75" i="2"/>
  <c r="D75" i="2"/>
  <c r="G77" i="2"/>
  <c r="D77" i="2"/>
  <c r="G76" i="2"/>
  <c r="D76" i="2"/>
  <c r="D318" i="2"/>
  <c r="G318" i="2"/>
  <c r="I253" i="2"/>
  <c r="I251" i="2"/>
  <c r="G251" i="2" l="1"/>
  <c r="D251" i="2"/>
  <c r="G253" i="2"/>
  <c r="D253" i="2"/>
  <c r="I228" i="2"/>
  <c r="I218" i="2"/>
  <c r="G228" i="2" l="1"/>
  <c r="D228" i="2"/>
  <c r="G218" i="2"/>
  <c r="D218" i="2"/>
  <c r="I86" i="2" l="1"/>
  <c r="I430" i="2"/>
  <c r="D86" i="2" l="1"/>
  <c r="G86" i="2"/>
  <c r="G430" i="2"/>
  <c r="D430" i="2"/>
  <c r="I20" i="2"/>
  <c r="I155" i="2"/>
  <c r="I154" i="2"/>
  <c r="I133" i="2"/>
  <c r="I134" i="2"/>
  <c r="G155" i="2" l="1"/>
  <c r="D155" i="2"/>
  <c r="G154" i="2"/>
  <c r="D154" i="2"/>
  <c r="G134" i="2"/>
  <c r="D134" i="2"/>
  <c r="G133" i="2"/>
  <c r="D133" i="2"/>
  <c r="G20" i="2"/>
  <c r="D20" i="2"/>
  <c r="I195" i="2"/>
  <c r="I435" i="2"/>
  <c r="G435" i="2" l="1"/>
  <c r="D435" i="2"/>
  <c r="G195" i="2"/>
  <c r="D195" i="2"/>
  <c r="I426" i="2"/>
  <c r="G426" i="2" l="1"/>
  <c r="D426" i="2"/>
  <c r="I423" i="2"/>
  <c r="G423" i="2" l="1"/>
  <c r="D423" i="2"/>
  <c r="I270" i="2"/>
  <c r="I156" i="2"/>
  <c r="I130" i="2"/>
  <c r="G130" i="2" l="1"/>
  <c r="D130" i="2"/>
  <c r="D270" i="2"/>
  <c r="G270" i="2"/>
  <c r="G156" i="2"/>
  <c r="D156" i="2"/>
  <c r="I117" i="2"/>
  <c r="I99" i="2"/>
  <c r="D99" i="2" l="1"/>
  <c r="G99" i="2"/>
  <c r="G117" i="2"/>
  <c r="D117" i="2"/>
  <c r="I233" i="2" l="1"/>
  <c r="I192" i="2"/>
  <c r="G233" i="2" l="1"/>
  <c r="D233" i="2"/>
  <c r="G192" i="2"/>
  <c r="D192" i="2"/>
  <c r="I390" i="2"/>
  <c r="I151" i="2"/>
  <c r="I153" i="2"/>
  <c r="F281" i="2"/>
  <c r="C281" i="2"/>
  <c r="C204" i="2"/>
  <c r="C266" i="2"/>
  <c r="F312" i="2"/>
  <c r="C312" i="2"/>
  <c r="I310" i="2"/>
  <c r="F307" i="2"/>
  <c r="C307" i="2"/>
  <c r="F331" i="2"/>
  <c r="C331" i="2"/>
  <c r="F204" i="2"/>
  <c r="F160" i="2"/>
  <c r="C160" i="2"/>
  <c r="F385" i="2"/>
  <c r="C385" i="2"/>
  <c r="F354" i="2"/>
  <c r="C354" i="2"/>
  <c r="F448" i="2"/>
  <c r="C448" i="2"/>
  <c r="F460" i="2"/>
  <c r="C460" i="2"/>
  <c r="I451" i="2"/>
  <c r="I439" i="2"/>
  <c r="I433" i="2"/>
  <c r="F349" i="2"/>
  <c r="C349" i="2"/>
  <c r="F375" i="2"/>
  <c r="C375" i="2"/>
  <c r="I116" i="2"/>
  <c r="F37" i="2"/>
  <c r="C37" i="2"/>
  <c r="F45" i="2"/>
  <c r="C45" i="2"/>
  <c r="F32" i="2"/>
  <c r="C32" i="2"/>
  <c r="F23" i="2"/>
  <c r="C23" i="2"/>
  <c r="I9" i="2"/>
  <c r="I12" i="2"/>
  <c r="I394" i="2"/>
  <c r="I418" i="2"/>
  <c r="I378" i="2"/>
  <c r="I169" i="2"/>
  <c r="I373" i="2"/>
  <c r="I368" i="2"/>
  <c r="I229" i="2"/>
  <c r="I78" i="2"/>
  <c r="I135" i="2"/>
  <c r="I143" i="2"/>
  <c r="I71" i="2"/>
  <c r="I67" i="2"/>
  <c r="I52" i="2"/>
  <c r="I51" i="2"/>
  <c r="I59" i="2"/>
  <c r="I57" i="2"/>
  <c r="I429" i="2"/>
  <c r="I244" i="2"/>
  <c r="I164" i="2"/>
  <c r="I147" i="2"/>
  <c r="I347" i="2"/>
  <c r="D347" i="2" s="1"/>
  <c r="I18" i="2"/>
  <c r="I279" i="2"/>
  <c r="I246" i="2"/>
  <c r="I202" i="2"/>
  <c r="I198" i="2"/>
  <c r="I197" i="2"/>
  <c r="I194" i="2"/>
  <c r="I112" i="2"/>
  <c r="I102" i="2"/>
  <c r="I322" i="2"/>
  <c r="I43" i="2"/>
  <c r="I42" i="2"/>
  <c r="I40" i="2"/>
  <c r="I30" i="2"/>
  <c r="I29" i="2"/>
  <c r="I28" i="2"/>
  <c r="I27" i="2"/>
  <c r="I458" i="2"/>
  <c r="I457" i="2"/>
  <c r="I456" i="2"/>
  <c r="I455" i="2"/>
  <c r="I454" i="2"/>
  <c r="I453" i="2"/>
  <c r="I442" i="2"/>
  <c r="I440" i="2"/>
  <c r="I436" i="2"/>
  <c r="I434" i="2"/>
  <c r="I432" i="2"/>
  <c r="I431" i="2"/>
  <c r="I428" i="2"/>
  <c r="I424" i="2"/>
  <c r="I389" i="2"/>
  <c r="I388" i="2"/>
  <c r="I352" i="2"/>
  <c r="I346" i="2"/>
  <c r="I345" i="2"/>
  <c r="I383" i="2"/>
  <c r="I382" i="2"/>
  <c r="I379" i="2"/>
  <c r="I337" i="2"/>
  <c r="I336" i="2"/>
  <c r="I191" i="2"/>
  <c r="I190" i="2"/>
  <c r="I188" i="2"/>
  <c r="I187" i="2"/>
  <c r="I186" i="2"/>
  <c r="I185" i="2"/>
  <c r="I184" i="2"/>
  <c r="I183" i="2"/>
  <c r="I182" i="2"/>
  <c r="I180" i="2"/>
  <c r="I179" i="2"/>
  <c r="I168" i="2"/>
  <c r="I166" i="2"/>
  <c r="I165" i="2"/>
  <c r="I366" i="2"/>
  <c r="I21" i="2"/>
  <c r="I278" i="2"/>
  <c r="I277" i="2"/>
  <c r="I275" i="2"/>
  <c r="I273" i="2"/>
  <c r="I272" i="2"/>
  <c r="I271" i="2"/>
  <c r="I269" i="2"/>
  <c r="I264" i="2"/>
  <c r="I247" i="2"/>
  <c r="I243" i="2"/>
  <c r="I242" i="2"/>
  <c r="I240" i="2"/>
  <c r="I239" i="2"/>
  <c r="I232" i="2"/>
  <c r="I236" i="2"/>
  <c r="I230" i="2"/>
  <c r="I219" i="2"/>
  <c r="I215" i="2"/>
  <c r="I213" i="2"/>
  <c r="I212" i="2"/>
  <c r="I211" i="2"/>
  <c r="I210" i="2"/>
  <c r="I329" i="2"/>
  <c r="I328" i="2"/>
  <c r="I327" i="2"/>
  <c r="I158" i="2"/>
  <c r="I146" i="2"/>
  <c r="I141" i="2"/>
  <c r="I140" i="2"/>
  <c r="I139" i="2"/>
  <c r="I138" i="2"/>
  <c r="I136" i="2"/>
  <c r="I119" i="2"/>
  <c r="I118" i="2"/>
  <c r="I115" i="2"/>
  <c r="I114" i="2"/>
  <c r="I113" i="2"/>
  <c r="I111" i="2"/>
  <c r="I110" i="2"/>
  <c r="I109" i="2"/>
  <c r="I70" i="2"/>
  <c r="I69" i="2"/>
  <c r="I68" i="2"/>
  <c r="I66" i="2"/>
  <c r="I65" i="2"/>
  <c r="I64" i="2"/>
  <c r="I63" i="2"/>
  <c r="I61" i="2"/>
  <c r="I60" i="2"/>
  <c r="I56" i="2"/>
  <c r="I55" i="2"/>
  <c r="I54" i="2"/>
  <c r="I53" i="2"/>
  <c r="I49" i="2"/>
  <c r="I35" i="2"/>
  <c r="I16" i="2"/>
  <c r="I14" i="2"/>
  <c r="I13" i="2"/>
  <c r="I15" i="2"/>
  <c r="I225" i="2"/>
  <c r="I224" i="2"/>
  <c r="I226" i="2"/>
  <c r="I222" i="2"/>
  <c r="C361" i="2" l="1"/>
  <c r="C462" i="2"/>
  <c r="D102" i="2"/>
  <c r="G102" i="2"/>
  <c r="G78" i="2"/>
  <c r="D78" i="2"/>
  <c r="F361" i="2"/>
  <c r="G451" i="2"/>
  <c r="D451" i="2"/>
  <c r="G453" i="2"/>
  <c r="D453" i="2"/>
  <c r="G454" i="2"/>
  <c r="D454" i="2"/>
  <c r="G455" i="2"/>
  <c r="D455" i="2"/>
  <c r="G456" i="2"/>
  <c r="D456" i="2"/>
  <c r="G457" i="2"/>
  <c r="D457" i="2"/>
  <c r="G458" i="2"/>
  <c r="D458" i="2"/>
  <c r="G439" i="2"/>
  <c r="D439" i="2"/>
  <c r="G440" i="2"/>
  <c r="D440" i="2"/>
  <c r="G442" i="2"/>
  <c r="D442" i="2"/>
  <c r="G428" i="2"/>
  <c r="D428" i="2"/>
  <c r="G432" i="2"/>
  <c r="D432" i="2"/>
  <c r="D431" i="2"/>
  <c r="G431" i="2"/>
  <c r="G429" i="2"/>
  <c r="D429" i="2"/>
  <c r="G434" i="2"/>
  <c r="D434" i="2"/>
  <c r="G436" i="2"/>
  <c r="D436" i="2"/>
  <c r="G433" i="2"/>
  <c r="D433" i="2"/>
  <c r="G424" i="2"/>
  <c r="D424" i="2"/>
  <c r="G418" i="2"/>
  <c r="D418" i="2"/>
  <c r="G394" i="2"/>
  <c r="D394" i="2"/>
  <c r="G389" i="2"/>
  <c r="D389" i="2"/>
  <c r="D388" i="2"/>
  <c r="G388" i="2"/>
  <c r="G390" i="2"/>
  <c r="D390" i="2"/>
  <c r="G379" i="2"/>
  <c r="D379" i="2"/>
  <c r="G383" i="2"/>
  <c r="D383" i="2"/>
  <c r="G378" i="2"/>
  <c r="D378" i="2"/>
  <c r="G382" i="2"/>
  <c r="D382" i="2"/>
  <c r="G373" i="2"/>
  <c r="D373" i="2"/>
  <c r="G368" i="2"/>
  <c r="D368" i="2"/>
  <c r="G366" i="2"/>
  <c r="D366" i="2"/>
  <c r="G352" i="2"/>
  <c r="D352" i="2"/>
  <c r="G347" i="2"/>
  <c r="G345" i="2"/>
  <c r="D345" i="2"/>
  <c r="G346" i="2"/>
  <c r="D346" i="2"/>
  <c r="G336" i="2"/>
  <c r="D336" i="2"/>
  <c r="G337" i="2"/>
  <c r="D337" i="2"/>
  <c r="G329" i="2"/>
  <c r="D329" i="2"/>
  <c r="G328" i="2"/>
  <c r="D328" i="2"/>
  <c r="G327" i="2"/>
  <c r="D327" i="2"/>
  <c r="G322" i="2"/>
  <c r="D322" i="2"/>
  <c r="G310" i="2"/>
  <c r="D310" i="2"/>
  <c r="D278" i="2"/>
  <c r="G278" i="2"/>
  <c r="G269" i="2"/>
  <c r="D269" i="2"/>
  <c r="G277" i="2"/>
  <c r="D277" i="2"/>
  <c r="G271" i="2"/>
  <c r="D271" i="2"/>
  <c r="G272" i="2"/>
  <c r="D272" i="2"/>
  <c r="D273" i="2"/>
  <c r="G273" i="2"/>
  <c r="D275" i="2"/>
  <c r="G275" i="2"/>
  <c r="G279" i="2"/>
  <c r="D279" i="2"/>
  <c r="G264" i="2"/>
  <c r="D264" i="2"/>
  <c r="G236" i="2"/>
  <c r="D236" i="2"/>
  <c r="D232" i="2"/>
  <c r="G232" i="2"/>
  <c r="G242" i="2"/>
  <c r="D242" i="2"/>
  <c r="G247" i="2"/>
  <c r="D247" i="2"/>
  <c r="G239" i="2"/>
  <c r="D239" i="2"/>
  <c r="G240" i="2"/>
  <c r="D240" i="2"/>
  <c r="G243" i="2"/>
  <c r="D243" i="2"/>
  <c r="G246" i="2"/>
  <c r="D246" i="2"/>
  <c r="G244" i="2"/>
  <c r="D244" i="2"/>
  <c r="G222" i="2"/>
  <c r="D222" i="2"/>
  <c r="G229" i="2"/>
  <c r="D229" i="2"/>
  <c r="G226" i="2"/>
  <c r="D226" i="2"/>
  <c r="G224" i="2"/>
  <c r="D224" i="2"/>
  <c r="G225" i="2"/>
  <c r="D225" i="2"/>
  <c r="G230" i="2"/>
  <c r="D230" i="2"/>
  <c r="G215" i="2"/>
  <c r="D215" i="2"/>
  <c r="G210" i="2"/>
  <c r="D210" i="2"/>
  <c r="D211" i="2"/>
  <c r="G211" i="2"/>
  <c r="G212" i="2"/>
  <c r="D212" i="2"/>
  <c r="G213" i="2"/>
  <c r="D213" i="2"/>
  <c r="G219" i="2"/>
  <c r="D219" i="2"/>
  <c r="G194" i="2"/>
  <c r="D194" i="2"/>
  <c r="G197" i="2"/>
  <c r="D197" i="2"/>
  <c r="G198" i="2"/>
  <c r="D198" i="2"/>
  <c r="G202" i="2"/>
  <c r="D202" i="2"/>
  <c r="G183" i="2"/>
  <c r="D183" i="2"/>
  <c r="G184" i="2"/>
  <c r="D184" i="2"/>
  <c r="G191" i="2"/>
  <c r="D191" i="2"/>
  <c r="G187" i="2"/>
  <c r="D187" i="2"/>
  <c r="G186" i="2"/>
  <c r="D186" i="2"/>
  <c r="G188" i="2"/>
  <c r="D188" i="2"/>
  <c r="G182" i="2"/>
  <c r="D182" i="2"/>
  <c r="G185" i="2"/>
  <c r="D185" i="2"/>
  <c r="G190" i="2"/>
  <c r="D190" i="2"/>
  <c r="G179" i="2"/>
  <c r="D179" i="2"/>
  <c r="G180" i="2"/>
  <c r="D180" i="2"/>
  <c r="G164" i="2"/>
  <c r="D164" i="2"/>
  <c r="G165" i="2"/>
  <c r="D165" i="2"/>
  <c r="G168" i="2"/>
  <c r="D168" i="2"/>
  <c r="G169" i="2"/>
  <c r="D169" i="2"/>
  <c r="G166" i="2"/>
  <c r="D166" i="2"/>
  <c r="G158" i="2"/>
  <c r="D158" i="2"/>
  <c r="G153" i="2"/>
  <c r="D153" i="2"/>
  <c r="G151" i="2"/>
  <c r="D151" i="2"/>
  <c r="G141" i="2"/>
  <c r="D141" i="2"/>
  <c r="G139" i="2"/>
  <c r="D139" i="2"/>
  <c r="G135" i="2"/>
  <c r="D135" i="2"/>
  <c r="G136" i="2"/>
  <c r="D136" i="2"/>
  <c r="G147" i="2"/>
  <c r="D147" i="2"/>
  <c r="G140" i="2"/>
  <c r="D140" i="2"/>
  <c r="G146" i="2"/>
  <c r="D146" i="2"/>
  <c r="G143" i="2"/>
  <c r="D143" i="2"/>
  <c r="G138" i="2"/>
  <c r="D138" i="2"/>
  <c r="G118" i="2"/>
  <c r="D118" i="2"/>
  <c r="G112" i="2"/>
  <c r="D112" i="2"/>
  <c r="D119" i="2"/>
  <c r="G119" i="2"/>
  <c r="G114" i="2"/>
  <c r="D114" i="2"/>
  <c r="G110" i="2"/>
  <c r="D110" i="2"/>
  <c r="G111" i="2"/>
  <c r="D111" i="2"/>
  <c r="G115" i="2"/>
  <c r="D115" i="2"/>
  <c r="D109" i="2"/>
  <c r="G109" i="2"/>
  <c r="G113" i="2"/>
  <c r="D113" i="2"/>
  <c r="D116" i="2"/>
  <c r="G116" i="2"/>
  <c r="D67" i="2"/>
  <c r="G67" i="2"/>
  <c r="G56" i="2"/>
  <c r="D56" i="2"/>
  <c r="G69" i="2"/>
  <c r="D69" i="2"/>
  <c r="G71" i="2"/>
  <c r="D71" i="2"/>
  <c r="G66" i="2"/>
  <c r="D66" i="2"/>
  <c r="G68" i="2"/>
  <c r="D68" i="2"/>
  <c r="D60" i="2"/>
  <c r="G60" i="2"/>
  <c r="G70" i="2"/>
  <c r="D70" i="2"/>
  <c r="G57" i="2"/>
  <c r="D57" i="2"/>
  <c r="G64" i="2"/>
  <c r="D64" i="2"/>
  <c r="G61" i="2"/>
  <c r="D61" i="2"/>
  <c r="G63" i="2"/>
  <c r="D63" i="2"/>
  <c r="G59" i="2"/>
  <c r="D59" i="2"/>
  <c r="G65" i="2"/>
  <c r="D65" i="2"/>
  <c r="D55" i="2"/>
  <c r="G55" i="2"/>
  <c r="D49" i="2"/>
  <c r="G49" i="2"/>
  <c r="G52" i="2"/>
  <c r="D52" i="2"/>
  <c r="G54" i="2"/>
  <c r="D54" i="2"/>
  <c r="D53" i="2"/>
  <c r="G53" i="2"/>
  <c r="G51" i="2"/>
  <c r="D51" i="2"/>
  <c r="G42" i="2"/>
  <c r="D42" i="2"/>
  <c r="G43" i="2"/>
  <c r="D43" i="2"/>
  <c r="G40" i="2"/>
  <c r="D40" i="2"/>
  <c r="G35" i="2"/>
  <c r="D35" i="2"/>
  <c r="G30" i="2"/>
  <c r="D30" i="2"/>
  <c r="G27" i="2"/>
  <c r="D27" i="2"/>
  <c r="G28" i="2"/>
  <c r="D28" i="2"/>
  <c r="G29" i="2"/>
  <c r="D29" i="2"/>
  <c r="G21" i="2"/>
  <c r="D21" i="2"/>
  <c r="G13" i="2"/>
  <c r="D13" i="2"/>
  <c r="G14" i="2"/>
  <c r="D14" i="2"/>
  <c r="G16" i="2"/>
  <c r="D16" i="2"/>
  <c r="G18" i="2"/>
  <c r="D18" i="2"/>
  <c r="G9" i="2"/>
  <c r="D9" i="2"/>
  <c r="G15" i="2"/>
  <c r="D15" i="2"/>
  <c r="G12" i="2"/>
  <c r="D12" i="2"/>
  <c r="I281" i="2"/>
  <c r="I349" i="2"/>
  <c r="I339" i="2"/>
  <c r="I32" i="2"/>
  <c r="I385" i="2"/>
  <c r="I448" i="2"/>
  <c r="I23" i="2"/>
  <c r="I45" i="2"/>
  <c r="I354" i="2"/>
  <c r="I307" i="2"/>
  <c r="I37" i="2"/>
  <c r="I160" i="2"/>
  <c r="I370" i="2"/>
  <c r="I460" i="2"/>
  <c r="I331" i="2"/>
  <c r="I312" i="2"/>
  <c r="I204" i="2"/>
  <c r="I359" i="2"/>
  <c r="I324" i="2"/>
  <c r="I375" i="2"/>
  <c r="G23" i="2" l="1"/>
  <c r="D448" i="2"/>
  <c r="G370" i="2"/>
  <c r="D32" i="2"/>
  <c r="G385" i="2"/>
  <c r="D160" i="2"/>
  <c r="D324" i="2"/>
  <c r="D37" i="2"/>
  <c r="G339" i="2"/>
  <c r="G375" i="2"/>
  <c r="D307" i="2"/>
  <c r="G45" i="2"/>
  <c r="G331" i="2"/>
  <c r="G460" i="2"/>
  <c r="G359" i="2"/>
  <c r="G349" i="2"/>
  <c r="D204" i="2"/>
  <c r="D354" i="2"/>
  <c r="G281" i="2"/>
  <c r="I361" i="2"/>
  <c r="D281" i="2"/>
  <c r="D349" i="2"/>
  <c r="G32" i="2"/>
  <c r="D339" i="2"/>
  <c r="D385" i="2"/>
  <c r="G160" i="2"/>
  <c r="D45" i="2"/>
  <c r="G37" i="2"/>
  <c r="D23" i="2"/>
  <c r="G448" i="2"/>
  <c r="G307" i="2"/>
  <c r="D370" i="2"/>
  <c r="D359" i="2"/>
  <c r="G354" i="2"/>
  <c r="G324" i="2"/>
  <c r="G204" i="2"/>
  <c r="D312" i="2"/>
  <c r="G312" i="2"/>
  <c r="D331" i="2"/>
  <c r="D460" i="2"/>
  <c r="D375" i="2"/>
  <c r="G361" i="2" l="1"/>
  <c r="D361" i="2"/>
  <c r="F266" i="2" l="1"/>
  <c r="F462" i="2" s="1"/>
  <c r="I462" i="2" s="1"/>
  <c r="D462" i="2" s="1"/>
  <c r="I263" i="2"/>
  <c r="G263" i="2" s="1"/>
  <c r="I266" i="2" l="1"/>
  <c r="D266" i="2" s="1"/>
  <c r="G462" i="2"/>
  <c r="D263" i="2"/>
  <c r="G266" i="2" l="1"/>
</calcChain>
</file>

<file path=xl/sharedStrings.xml><?xml version="1.0" encoding="utf-8"?>
<sst xmlns="http://schemas.openxmlformats.org/spreadsheetml/2006/main" count="427" uniqueCount="302">
  <si>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</si>
  <si>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</si>
  <si>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</si>
  <si>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</si>
  <si>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</si>
  <si>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</si>
  <si>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</si>
  <si>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</si>
  <si>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ENGINEERING</t>
  </si>
  <si>
    <t>EXTENDED EDUCATION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</si>
  <si>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</si>
  <si>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</si>
  <si>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</si>
  <si>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</si>
  <si>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</si>
  <si>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</si>
  <si>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</si>
  <si>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</si>
  <si>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</si>
  <si>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</si>
  <si>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</si>
  <si>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</si>
  <si>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</si>
  <si>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</si>
  <si>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</si>
  <si>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</si>
  <si>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</si>
  <si>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</si>
  <si>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</si>
  <si>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</si>
  <si>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</si>
  <si>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</si>
  <si>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</si>
  <si>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</si>
  <si>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</si>
  <si>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</si>
  <si>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</si>
  <si>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</si>
  <si>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</si>
  <si>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</si>
  <si>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</si>
  <si>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</si>
  <si>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</si>
  <si>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</si>
  <si>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</si>
  <si>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</si>
  <si>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</si>
  <si>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</si>
  <si>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</si>
  <si>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</si>
  <si>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</si>
  <si>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</si>
  <si>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</si>
  <si>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</si>
  <si>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</si>
  <si>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</si>
  <si>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</si>
  <si>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</si>
  <si>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</si>
  <si>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</si>
  <si>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</si>
  <si>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</si>
  <si>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</si>
  <si>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</si>
  <si>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</si>
  <si>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</si>
  <si>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</si>
  <si>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</si>
  <si>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</si>
  <si>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</si>
  <si>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</si>
  <si>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</si>
  <si>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</si>
  <si>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</si>
  <si>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</si>
  <si>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</si>
  <si>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</si>
  <si>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</si>
  <si>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</si>
  <si>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</si>
  <si>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</si>
  <si>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</si>
  <si>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</si>
  <si>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</si>
  <si>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>Diplôme postbaccalauréat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</si>
  <si>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</si>
  <si>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</si>
  <si>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</si>
  <si>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</si>
  <si>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</si>
  <si>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</si>
  <si>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</si>
  <si>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</si>
  <si>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</si>
  <si>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</si>
  <si>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</si>
  <si>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</si>
  <si>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</si>
  <si>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</si>
  <si>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</si>
  <si>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</si>
  <si>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</si>
  <si>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</si>
  <si>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</si>
  <si>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>Bachelor of Science - Human Nutritional Sciences</t>
  </si>
  <si>
    <t>Bachelor of Science - Human Nutritional Sciences - 2nd Degree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</si>
  <si>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</si>
  <si>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</si>
  <si>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</si>
  <si>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</si>
  <si>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</si>
  <si>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</si>
  <si>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</si>
  <si>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</si>
  <si>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</si>
  <si>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</si>
  <si>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</si>
  <si>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</si>
  <si>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</si>
  <si>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</si>
  <si>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</si>
  <si>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</si>
  <si>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</si>
  <si>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</si>
  <si>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</si>
  <si>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</si>
  <si>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</si>
  <si>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</si>
  <si>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</si>
  <si>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</si>
  <si>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</si>
  <si>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</si>
  <si>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</si>
  <si>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</si>
  <si>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</si>
  <si>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</si>
  <si>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</si>
  <si>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</si>
  <si>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</si>
  <si>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</si>
  <si>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</si>
  <si>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</si>
  <si>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</si>
  <si>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>Bachelor of Kinesiology</t>
  </si>
  <si>
    <t xml:space="preserve">        Actuarial Mathematics</t>
  </si>
  <si>
    <t>Bachelor of Arts - General - Double Major</t>
  </si>
  <si>
    <t xml:space="preserve">       Criminology-Psychology</t>
  </si>
  <si>
    <t xml:space="preserve">       Psychology-Sociology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</si>
  <si>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</si>
  <si>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</si>
  <si>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</si>
  <si>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</si>
  <si>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</si>
  <si>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</si>
  <si>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</si>
  <si>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</si>
  <si>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</si>
  <si>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</si>
  <si>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</si>
  <si>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</si>
  <si>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</si>
  <si>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</si>
  <si>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</si>
  <si>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</si>
  <si>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</si>
  <si>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</si>
  <si>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Arts - Advanced - Double Major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</si>
  <si>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</si>
  <si>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</si>
  <si>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</si>
  <si>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</si>
  <si>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</si>
  <si>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</si>
  <si>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>Bachelor of Environmental Design</t>
  </si>
  <si>
    <t xml:space="preserve">        Management - Honours - Co-op</t>
  </si>
  <si>
    <t>ENVIRONMENT, EARTH, AND RESOURCES, CLAYTON H. RIDDELL FACULTY OF</t>
  </si>
  <si>
    <t>2.  Includes degrees and certificates conferred at Université de Saint-Boniface.</t>
  </si>
  <si>
    <t xml:space="preserve">        Theatre</t>
  </si>
  <si>
    <t xml:space="preserve">        Élémentaire</t>
  </si>
  <si>
    <t xml:space="preserve">        Secondaire</t>
  </si>
  <si>
    <t>Bachelor of Science - Biosystems Engineering Co-op</t>
  </si>
  <si>
    <t xml:space="preserve">        Physics and Astronomy</t>
  </si>
  <si>
    <t xml:space="preserve">        Nutrition Option</t>
  </si>
  <si>
    <t>Baccalauréat en Éducation</t>
  </si>
  <si>
    <t>TOTAL FACULTY/COLLEGE/SCHOOL</t>
  </si>
  <si>
    <t>Faculty/College/School/Degree/Program/Major</t>
  </si>
  <si>
    <t>SUBTOTAL COLLEGE/SCHOOL</t>
  </si>
  <si>
    <t xml:space="preserve">                Native Studies</t>
  </si>
  <si>
    <t xml:space="preserve">                Français (USB)</t>
  </si>
  <si>
    <t xml:space="preserve">       English-Psychology</t>
  </si>
  <si>
    <t xml:space="preserve">                Leadership and Organizations</t>
  </si>
  <si>
    <r>
      <t xml:space="preserve">ARTS </t>
    </r>
    <r>
      <rPr>
        <sz val="8"/>
        <rFont val="Arial"/>
        <family val="2"/>
      </rPr>
      <t>(Continued)</t>
    </r>
  </si>
  <si>
    <r>
      <t>ARTS</t>
    </r>
    <r>
      <rPr>
        <sz val="8"/>
        <rFont val="Arial"/>
        <family val="2"/>
      </rPr>
      <t xml:space="preserve"> (Continued)</t>
    </r>
  </si>
  <si>
    <r>
      <rPr>
        <b/>
        <sz val="8"/>
        <rFont val="Arial"/>
        <family val="2"/>
      </rPr>
      <t>SCIENCE</t>
    </r>
    <r>
      <rPr>
        <sz val="8"/>
        <rFont val="Arial"/>
        <family val="2"/>
      </rPr>
      <t xml:space="preserve"> (Continued)</t>
    </r>
  </si>
  <si>
    <r>
      <t>UNDERGRADUATE DEGREES, DIPLOMAS, CERTIFICATES CONFERRED</t>
    </r>
    <r>
      <rPr>
        <b/>
        <vertAlign val="superscript"/>
        <sz val="11"/>
        <rFont val="Arial"/>
        <family val="2"/>
      </rPr>
      <t>1,2</t>
    </r>
  </si>
  <si>
    <t xml:space="preserve">BY FACULTY/COLLEGE/SCHOOL, DEGREE, PROGRAM/MAJOR AND GENDER      </t>
  </si>
  <si>
    <t>Bachelor of Fine Arts - Art History</t>
  </si>
  <si>
    <t xml:space="preserve">                Computer Science</t>
  </si>
  <si>
    <t>Bachelor of Arts - Advanced - Geography</t>
  </si>
  <si>
    <t>SUBTOTAL</t>
  </si>
  <si>
    <t>Bachelor of Music - Composition</t>
  </si>
  <si>
    <t>Bachelor of Music - History</t>
  </si>
  <si>
    <t xml:space="preserve">        Biochimie-Microbiologie</t>
  </si>
  <si>
    <t>Baccalauréat ès sciences - majeure co-op</t>
  </si>
  <si>
    <t xml:space="preserve">        Applied Mathematics / Statistics Option</t>
  </si>
  <si>
    <t>DENTAL HYGIENE, SCHOOL OF</t>
  </si>
  <si>
    <t>NURSING, COLLEGE OF</t>
  </si>
  <si>
    <t>PHARMACY, COLLEGE OF</t>
  </si>
  <si>
    <t>REHABILITATION SCIENCES, COLLEGE OF</t>
  </si>
  <si>
    <t xml:space="preserve">         Management/Red River College Joint Program</t>
  </si>
  <si>
    <t xml:space="preserve">        Foods Option</t>
  </si>
  <si>
    <t xml:space="preserve">        Geography</t>
  </si>
  <si>
    <t xml:space="preserve">        Computer Science-Statistics</t>
  </si>
  <si>
    <t xml:space="preserve">        Applied Mathematics / Economics Option</t>
  </si>
  <si>
    <t>Bachelor of Science - Double Honours - Co-op</t>
  </si>
  <si>
    <t>Bachelor of Science - Physical Geography - Major - Co-op</t>
  </si>
  <si>
    <t>Bachelor of Environmental Studies - Honours</t>
  </si>
  <si>
    <t xml:space="preserve">         Management/Red River College Joint Program Co-op</t>
  </si>
  <si>
    <t xml:space="preserve">       Criminology-Anthropology</t>
  </si>
  <si>
    <t xml:space="preserve">       History-Political Studies</t>
  </si>
  <si>
    <t xml:space="preserve">       Philosophy-Criminology</t>
  </si>
  <si>
    <t xml:space="preserve">       Psychology-Native Studies</t>
  </si>
  <si>
    <t>Bachelor of Respiratory Therapy</t>
  </si>
  <si>
    <t>AGRICULTURAL &amp; FOOD SCIENCES</t>
  </si>
  <si>
    <t>Bachelor of Health Sciences</t>
  </si>
  <si>
    <t>Bachelor of Health Studies</t>
  </si>
  <si>
    <t>Bachelor of Human Ecology - Family Social Sciences</t>
  </si>
  <si>
    <t>Bachelor of Human Ecology - Family Social Sciences - 2nd Degree</t>
  </si>
  <si>
    <t xml:space="preserve">Bachelor of Physical Education        </t>
  </si>
  <si>
    <r>
      <t xml:space="preserve">        Études françaises</t>
    </r>
    <r>
      <rPr>
        <vertAlign val="superscript"/>
        <sz val="8"/>
        <rFont val="Arial"/>
        <family val="2"/>
      </rPr>
      <t>3</t>
    </r>
  </si>
  <si>
    <r>
      <t>Baccalauréat ès Arts - spécialisé Études françaises</t>
    </r>
    <r>
      <rPr>
        <vertAlign val="superscript"/>
        <sz val="8"/>
        <rFont val="Arial"/>
        <family val="2"/>
      </rPr>
      <t>3</t>
    </r>
  </si>
  <si>
    <t>University of Manitoba</t>
  </si>
  <si>
    <t>Bachelor of Arts - Red River College ASL Joint Program</t>
  </si>
  <si>
    <t>7.  In 2017, the Université de Saint-Boniface Baccalauréat en service social changed to the Baccalauréat de travail social.</t>
  </si>
  <si>
    <t xml:space="preserve">3.  Effective Fall Term 2016, at Université de Saint-Boniface, the major français changed to études françaises. </t>
  </si>
  <si>
    <t xml:space="preserve">        Art History</t>
  </si>
  <si>
    <t xml:space="preserve">                Art</t>
  </si>
  <si>
    <t xml:space="preserve">Diploma - Fine Arts </t>
  </si>
  <si>
    <t xml:space="preserve">        Statistics - Mathematics</t>
  </si>
  <si>
    <t xml:space="preserve">        Statistics - Actuarial</t>
  </si>
  <si>
    <t xml:space="preserve">        Computer Science-Math</t>
  </si>
  <si>
    <t xml:space="preserve">        Computer Science-Physics</t>
  </si>
  <si>
    <t xml:space="preserve">Baccalauréat ès sciences - majeure </t>
  </si>
  <si>
    <t xml:space="preserve">                Chemistry   </t>
  </si>
  <si>
    <t xml:space="preserve">                Theatre/Drama</t>
  </si>
  <si>
    <t>Bachelor of Science - Electrical Engineering Co-op</t>
  </si>
  <si>
    <t>Bachelor of Science - Computer Engineering Co-op</t>
  </si>
  <si>
    <t xml:space="preserve">        Logistics &amp; Supply Chain Management</t>
  </si>
  <si>
    <t xml:space="preserve">        Anthropology-Linguistics</t>
  </si>
  <si>
    <t xml:space="preserve">        English-Anthropology</t>
  </si>
  <si>
    <t xml:space="preserve">        English-Women's and Gender Studies    </t>
  </si>
  <si>
    <t xml:space="preserve">        History-Anthropology </t>
  </si>
  <si>
    <t xml:space="preserve">        Philosophy-Economics</t>
  </si>
  <si>
    <t xml:space="preserve">        Political Studies-Philosophy</t>
  </si>
  <si>
    <t xml:space="preserve">        Psychology-Political Studies</t>
  </si>
  <si>
    <t xml:space="preserve">       Spanish-French</t>
  </si>
  <si>
    <t xml:space="preserve">       Asian Studies-Economics</t>
  </si>
  <si>
    <t xml:space="preserve">       Asian Studies-Linguistics</t>
  </si>
  <si>
    <t xml:space="preserve">       Criminology-Political Studies</t>
  </si>
  <si>
    <t xml:space="preserve">       Economics-Political Studies</t>
  </si>
  <si>
    <t xml:space="preserve">       Economics-Psychology</t>
  </si>
  <si>
    <t xml:space="preserve">       German-History</t>
  </si>
  <si>
    <t xml:space="preserve">       History-Classical Studies</t>
  </si>
  <si>
    <t xml:space="preserve">       Mathematics-Economics</t>
  </si>
  <si>
    <t xml:space="preserve">       Philosophy-English</t>
  </si>
  <si>
    <t xml:space="preserve">       Philosophy-Political Studies</t>
  </si>
  <si>
    <t xml:space="preserve">       Political Studies-History</t>
  </si>
  <si>
    <t xml:space="preserve">       Political Studies-Religion</t>
  </si>
  <si>
    <t xml:space="preserve">       Psychology-Economics</t>
  </si>
  <si>
    <t xml:space="preserve">       Psychology-Women's and Gender Studies</t>
  </si>
  <si>
    <t xml:space="preserve">       Sociology-Theatre</t>
  </si>
  <si>
    <t xml:space="preserve">       Women's and Gender Studies-Psychology  </t>
  </si>
  <si>
    <t xml:space="preserve">       Women's and Gender Studies-Criminology  </t>
  </si>
  <si>
    <t xml:space="preserve">       Labour Studies-Ukrainian</t>
  </si>
  <si>
    <t>Bachelor of Science - Double Major</t>
  </si>
  <si>
    <t xml:space="preserve">        Genetics-Microbiology</t>
  </si>
  <si>
    <t xml:space="preserve">        Microbiology-Genetics</t>
  </si>
  <si>
    <t xml:space="preserve">        Biological Sciences-Anthropology</t>
  </si>
  <si>
    <t xml:space="preserve">        Geophysics</t>
  </si>
  <si>
    <t>Bachelor of Science - Physical Geography - Honours</t>
  </si>
  <si>
    <t>Bachelor of Science - Dental Hygiene</t>
  </si>
  <si>
    <t>Bachelor of Science - Agribusiness/Assiniboine Community College Joint Program</t>
  </si>
  <si>
    <t xml:space="preserve">        Mathematics-Physics and Astronomy</t>
  </si>
  <si>
    <t xml:space="preserve">        Geography    </t>
  </si>
  <si>
    <t xml:space="preserve">        Icelandic</t>
  </si>
  <si>
    <t>4.  Includes double majors.</t>
  </si>
  <si>
    <t>Diploma in First Nations Community Wellness</t>
  </si>
  <si>
    <t xml:space="preserve">MEDICINE, MAX RADY COLLEGE OF </t>
  </si>
  <si>
    <t xml:space="preserve">HEALTH SCIENCES, RADY FACULTY OF </t>
  </si>
  <si>
    <t xml:space="preserve">     Education had a revised program structure.  Degrees previously listed under Fine Arts are now listed under Art.</t>
  </si>
  <si>
    <t xml:space="preserve">     Degrees previously listed under Theatre are now listed under Theatre/Drama.</t>
  </si>
  <si>
    <t>5.  In Education, majors are listed by teachable majors, and reflect the areas studied in previous degrees.  Effective Fall Term 2015,</t>
  </si>
  <si>
    <t>6.  The College of Dentistry changed its name to the Dr. Gerald Niznick College of Dentistry in 2018.</t>
  </si>
  <si>
    <t xml:space="preserve">Baccalauréat ès Arts - spécialisé en traduction    </t>
  </si>
  <si>
    <t xml:space="preserve">                General Human Ecology</t>
  </si>
  <si>
    <t xml:space="preserve">        English </t>
  </si>
  <si>
    <t xml:space="preserve">        History </t>
  </si>
  <si>
    <r>
      <t xml:space="preserve">HEALTH SCIENCES, RADY FACULTY OF </t>
    </r>
    <r>
      <rPr>
        <sz val="8"/>
        <rFont val="Arial"/>
        <family val="2"/>
      </rPr>
      <t>(Continued)</t>
    </r>
  </si>
  <si>
    <r>
      <t>Baccalauréat ès Arts - général</t>
    </r>
    <r>
      <rPr>
        <vertAlign val="superscript"/>
        <sz val="8"/>
        <rFont val="Arial"/>
        <family val="2"/>
      </rPr>
      <t>4</t>
    </r>
  </si>
  <si>
    <r>
      <t>EDUCATION</t>
    </r>
    <r>
      <rPr>
        <b/>
        <vertAlign val="superscript"/>
        <sz val="8"/>
        <rFont val="Arial"/>
        <family val="2"/>
      </rPr>
      <t>5</t>
    </r>
  </si>
  <si>
    <r>
      <t>DENTISTRY, DR. GERALD NIZNICK COLLEGE OF</t>
    </r>
    <r>
      <rPr>
        <b/>
        <vertAlign val="superscript"/>
        <sz val="8"/>
        <rFont val="Arial"/>
        <family val="2"/>
      </rPr>
      <t>6</t>
    </r>
  </si>
  <si>
    <r>
      <t>Baccalauréat de travail social</t>
    </r>
    <r>
      <rPr>
        <vertAlign val="superscript"/>
        <sz val="8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</si>
</sst>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Fill="1"/>
    <xf numFmtId="9" fontId="5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2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Fill="1"/>
    <xf numFmtId="0" fontId="0" fillId="0" borderId="0" xfId="0" applyFill="1"/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9" fontId="0" fillId="0" borderId="0" xfId="0" applyNumberFormat="1" applyFill="1"/>
    <xf numFmtId="0" fontId="5" fillId="2" borderId="0" xfId="0" applyFont="1" applyFill="1"/>
    <xf numFmtId="0" fontId="1" fillId="0" borderId="0" xfId="0" applyFont="1" applyFill="1"/>
    <xf numFmtId="9" fontId="1" fillId="0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quotePrefix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/>
    <xf numFmtId="3" fontId="2" fillId="2" borderId="0" xfId="0" applyNumberFormat="1" applyFont="1" applyFill="1" applyBorder="1"/>
    <xf numFmtId="0" fontId="8" fillId="0" borderId="0" xfId="0" applyFont="1"/>
    <xf numFmtId="0" fontId="8" fillId="0" borderId="0" xfId="0" applyFont="1" applyFill="1"/>
    <xf numFmtId="9" fontId="8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2" applyFont="1" applyFill="1"/>
    <xf numFmtId="0" fontId="1" fillId="0" borderId="0" xfId="2" applyFont="1" applyFill="1" applyBorder="1"/>
    <xf numFmtId="0" fontId="8" fillId="0" borderId="0" xfId="0" applyFont="1" applyFill="1" applyAlignment="1"/>
    <xf numFmtId="0" fontId="8" fillId="0" borderId="0" xfId="0" applyFont="1" applyAlignment="1"/>
    <xf numFmtId="9" fontId="8" fillId="0" borderId="0" xfId="0" applyNumberFormat="1" applyFont="1" applyFill="1" applyAlignment="1"/>
    <xf numFmtId="0" fontId="14" fillId="0" borderId="0" xfId="0" applyFont="1" applyFill="1"/>
    <xf numFmtId="0" fontId="2" fillId="0" borderId="0" xfId="0" applyFont="1" applyFill="1" applyAlignment="1">
      <alignment horizontal="left"/>
    </xf>
    <xf numFmtId="49" fontId="8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9" fontId="6" fillId="0" borderId="0" xfId="0" applyNumberFormat="1" applyFont="1" applyFill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3"/>
  <sheetViews>
    <sheetView tabSelected="1" view="pageBreakPreview" topLeftCell="A451" zoomScale="125" zoomScaleNormal="100" zoomScaleSheetLayoutView="125" workbookViewId="0">
      <selection activeCell="K450" sqref="K450"/>
    </sheetView>
  </sheetViews>
  <sheetFormatPr defaultRowHeight="12.45" x14ac:dyDescent="0.3"/>
  <cols>
    <col min="1" max="1" width="2.4609375" customWidth="1"/>
    <col min="2" max="2" width="54.53515625" style="12" customWidth="1"/>
    <col min="3" max="3" width="4.53515625" style="12" customWidth="1"/>
    <col min="4" max="4" width="5.84375" style="15" customWidth="1"/>
    <col min="5" max="5" width="1.53515625" style="12" customWidth="1"/>
    <col min="6" max="6" width="4.53515625" style="12" customWidth="1"/>
    <col min="7" max="7" width="5.84375" style="12" customWidth="1"/>
    <col min="8" max="8" width="1.53515625" style="12" customWidth="1"/>
    <col min="9" max="9" width="6" style="12" customWidth="1"/>
  </cols>
  <sheetData>
    <row r="1" spans="1:10" ht="15.9" x14ac:dyDescent="0.35">
      <c r="A1" s="49" t="s">
        <v>194</v>
      </c>
      <c r="B1" s="49"/>
      <c r="C1" s="49"/>
      <c r="D1" s="49"/>
      <c r="E1" s="49"/>
      <c r="F1" s="49"/>
      <c r="G1" s="49"/>
      <c r="H1" s="49"/>
      <c r="I1" s="49"/>
    </row>
    <row r="2" spans="1:10" ht="14.15" x14ac:dyDescent="0.35">
      <c r="A2" s="49" t="s">
        <v>195</v>
      </c>
      <c r="B2" s="49"/>
      <c r="C2" s="49"/>
      <c r="D2" s="49"/>
      <c r="E2" s="49"/>
      <c r="F2" s="49"/>
      <c r="G2" s="49"/>
      <c r="H2" s="49"/>
      <c r="I2" s="49"/>
    </row>
    <row r="3" spans="1:10" ht="14.15" x14ac:dyDescent="0.35">
      <c r="A3" s="50" t="s">
        <v>231</v>
      </c>
      <c r="B3" s="50"/>
      <c r="C3" s="50"/>
      <c r="D3" s="50"/>
      <c r="E3" s="50"/>
      <c r="F3" s="50"/>
      <c r="G3" s="50"/>
      <c r="H3" s="50"/>
      <c r="I3" s="50"/>
    </row>
    <row r="4" spans="1:10" ht="14.15" x14ac:dyDescent="0.35">
      <c r="A4" s="50">
        <v>2018</v>
      </c>
      <c r="B4" s="50"/>
      <c r="C4" s="50"/>
      <c r="D4" s="50"/>
      <c r="E4" s="50"/>
      <c r="F4" s="50"/>
      <c r="G4" s="50"/>
      <c r="H4" s="50"/>
      <c r="I4" s="50"/>
    </row>
    <row r="5" spans="1:10" ht="11.25" customHeight="1" x14ac:dyDescent="0.3">
      <c r="A5" s="3"/>
      <c r="B5" s="4"/>
      <c r="C5" s="53" t="s">
        <v>1</v>
      </c>
      <c r="D5" s="53"/>
      <c r="E5" s="9"/>
      <c r="F5" s="53" t="s">
        <v>2</v>
      </c>
      <c r="G5" s="53"/>
      <c r="H5" s="9"/>
      <c r="I5" s="16"/>
    </row>
    <row r="6" spans="1:10" s="1" customFormat="1" ht="11.25" customHeight="1" x14ac:dyDescent="0.3">
      <c r="A6" s="52" t="s">
        <v>185</v>
      </c>
      <c r="B6" s="52"/>
      <c r="C6" s="44" t="s">
        <v>17</v>
      </c>
      <c r="D6" s="13" t="s">
        <v>18</v>
      </c>
      <c r="E6" s="44"/>
      <c r="F6" s="44" t="s">
        <v>17</v>
      </c>
      <c r="G6" s="44" t="s">
        <v>18</v>
      </c>
      <c r="H6" s="44"/>
      <c r="I6" s="6" t="s">
        <v>3</v>
      </c>
    </row>
    <row r="7" spans="1:10" s="1" customFormat="1" ht="3" customHeight="1" x14ac:dyDescent="0.25">
      <c r="A7" s="3"/>
      <c r="B7" s="4"/>
      <c r="C7" s="4"/>
      <c r="D7" s="5"/>
      <c r="E7" s="4"/>
      <c r="F7" s="7"/>
      <c r="G7" s="4"/>
      <c r="H7" s="4"/>
      <c r="I7" s="8"/>
    </row>
    <row r="8" spans="1:10" s="1" customFormat="1" ht="10.3" x14ac:dyDescent="0.25">
      <c r="A8" s="2" t="s">
        <v>223</v>
      </c>
      <c r="B8" s="17"/>
      <c r="C8" s="17"/>
      <c r="D8" s="18"/>
      <c r="E8" s="17"/>
      <c r="F8" s="19"/>
      <c r="G8" s="17"/>
      <c r="H8" s="17"/>
      <c r="I8" s="20"/>
    </row>
    <row r="9" spans="1:10" s="1" customFormat="1" ht="10" customHeight="1" x14ac:dyDescent="0.25">
      <c r="A9" s="10"/>
      <c r="B9" s="17" t="s">
        <v>19</v>
      </c>
      <c r="C9" s="17">
        <v>22</v>
      </c>
      <c r="D9" s="18">
        <f>IFERROR(C9/I9,0)</f>
        <v>0.47826086956521741</v>
      </c>
      <c r="E9" s="18"/>
      <c r="F9" s="19">
        <f>24</f>
        <v>24</v>
      </c>
      <c r="G9" s="18">
        <f>IFERROR(F9/I9,0)</f>
        <v>0.52173913043478259</v>
      </c>
      <c r="H9" s="18"/>
      <c r="I9" s="20">
        <f>SUM(C9,F9)</f>
        <v>46</v>
      </c>
      <c r="J9" s="41"/>
    </row>
    <row r="10" spans="1:10" s="1" customFormat="1" ht="10" customHeight="1" x14ac:dyDescent="0.25">
      <c r="A10" s="10"/>
      <c r="B10" s="17" t="s">
        <v>281</v>
      </c>
      <c r="C10" s="17">
        <v>0</v>
      </c>
      <c r="D10" s="18">
        <f>IFERROR(C10/I10,0)</f>
        <v>0</v>
      </c>
      <c r="E10" s="18"/>
      <c r="F10" s="19">
        <v>2</v>
      </c>
      <c r="G10" s="18">
        <f>IFERROR(F10/I10,0)</f>
        <v>1</v>
      </c>
      <c r="H10" s="18"/>
      <c r="I10" s="20">
        <f>SUM(C10,F10)</f>
        <v>2</v>
      </c>
      <c r="J10" s="41"/>
    </row>
    <row r="11" spans="1:10" s="1" customFormat="1" ht="10" customHeight="1" x14ac:dyDescent="0.25">
      <c r="A11" s="10"/>
      <c r="B11" s="17" t="s">
        <v>21</v>
      </c>
      <c r="C11" s="17"/>
      <c r="D11" s="18"/>
      <c r="E11" s="18"/>
      <c r="F11" s="19"/>
      <c r="G11" s="18"/>
      <c r="H11" s="18"/>
      <c r="I11" s="20"/>
    </row>
    <row r="12" spans="1:10" s="1" customFormat="1" ht="10" customHeight="1" x14ac:dyDescent="0.25">
      <c r="A12" s="10"/>
      <c r="B12" s="21" t="s">
        <v>23</v>
      </c>
      <c r="C12" s="17">
        <v>9</v>
      </c>
      <c r="D12" s="18">
        <f t="shared" ref="D12:D20" si="0">IFERROR(C12/I12,0)</f>
        <v>0.45</v>
      </c>
      <c r="E12" s="18"/>
      <c r="F12" s="19">
        <v>11</v>
      </c>
      <c r="G12" s="18">
        <f t="shared" ref="G12:G20" si="1">IFERROR(F12/I12,0)</f>
        <v>0.55000000000000004</v>
      </c>
      <c r="H12" s="18"/>
      <c r="I12" s="20">
        <f>SUM(C12,F12)</f>
        <v>20</v>
      </c>
    </row>
    <row r="13" spans="1:10" s="1" customFormat="1" ht="10" customHeight="1" x14ac:dyDescent="0.25">
      <c r="A13" s="10"/>
      <c r="B13" s="21" t="s">
        <v>24</v>
      </c>
      <c r="C13" s="17">
        <v>10</v>
      </c>
      <c r="D13" s="18">
        <f t="shared" si="0"/>
        <v>1</v>
      </c>
      <c r="E13" s="18"/>
      <c r="F13" s="19">
        <v>0</v>
      </c>
      <c r="G13" s="18">
        <f t="shared" si="1"/>
        <v>0</v>
      </c>
      <c r="H13" s="18"/>
      <c r="I13" s="20">
        <f>SUM(C13,F13)</f>
        <v>10</v>
      </c>
    </row>
    <row r="14" spans="1:10" s="1" customFormat="1" ht="10" customHeight="1" x14ac:dyDescent="0.25">
      <c r="A14" s="10"/>
      <c r="B14" s="21" t="s">
        <v>25</v>
      </c>
      <c r="C14" s="17">
        <v>1</v>
      </c>
      <c r="D14" s="18">
        <f t="shared" si="0"/>
        <v>0.25</v>
      </c>
      <c r="E14" s="18"/>
      <c r="F14" s="19">
        <v>3</v>
      </c>
      <c r="G14" s="18">
        <f t="shared" si="1"/>
        <v>0.75</v>
      </c>
      <c r="H14" s="18"/>
      <c r="I14" s="20">
        <f>SUM(C14,F14)</f>
        <v>4</v>
      </c>
    </row>
    <row r="15" spans="1:10" s="1" customFormat="1" ht="10" customHeight="1" x14ac:dyDescent="0.25">
      <c r="A15" s="10"/>
      <c r="B15" s="17" t="s">
        <v>20</v>
      </c>
      <c r="C15" s="17">
        <v>3</v>
      </c>
      <c r="D15" s="18">
        <f t="shared" si="0"/>
        <v>0.5</v>
      </c>
      <c r="E15" s="18"/>
      <c r="F15" s="19">
        <v>3</v>
      </c>
      <c r="G15" s="18">
        <f t="shared" si="1"/>
        <v>0.5</v>
      </c>
      <c r="H15" s="18"/>
      <c r="I15" s="20">
        <f>SUM(C15,F15)</f>
        <v>6</v>
      </c>
    </row>
    <row r="16" spans="1:10" s="1" customFormat="1" ht="10" customHeight="1" x14ac:dyDescent="0.25">
      <c r="A16" s="10"/>
      <c r="B16" s="17" t="s">
        <v>22</v>
      </c>
      <c r="C16" s="17">
        <v>21</v>
      </c>
      <c r="D16" s="18">
        <f t="shared" si="0"/>
        <v>0.65625</v>
      </c>
      <c r="E16" s="18"/>
      <c r="F16" s="19">
        <v>11</v>
      </c>
      <c r="G16" s="18">
        <f t="shared" si="1"/>
        <v>0.34375</v>
      </c>
      <c r="H16" s="18"/>
      <c r="I16" s="20">
        <f>SUM(C16,F16)</f>
        <v>32</v>
      </c>
    </row>
    <row r="17" spans="1:9" s="1" customFormat="1" ht="10" customHeight="1" x14ac:dyDescent="0.25">
      <c r="A17" s="10"/>
      <c r="B17" s="17" t="s">
        <v>104</v>
      </c>
      <c r="C17" s="17"/>
      <c r="D17" s="18"/>
      <c r="E17" s="18"/>
      <c r="F17" s="19"/>
      <c r="G17" s="18"/>
      <c r="H17" s="18"/>
      <c r="I17" s="20"/>
    </row>
    <row r="18" spans="1:9" s="1" customFormat="1" ht="10" customHeight="1" x14ac:dyDescent="0.25">
      <c r="A18" s="10"/>
      <c r="B18" s="17" t="s">
        <v>170</v>
      </c>
      <c r="C18" s="17">
        <v>1</v>
      </c>
      <c r="D18" s="18">
        <f t="shared" si="0"/>
        <v>1</v>
      </c>
      <c r="E18" s="18"/>
      <c r="F18" s="19">
        <v>0</v>
      </c>
      <c r="G18" s="18">
        <f t="shared" si="1"/>
        <v>0</v>
      </c>
      <c r="H18" s="18"/>
      <c r="I18" s="20">
        <f>SUM(C18,F18)</f>
        <v>1</v>
      </c>
    </row>
    <row r="19" spans="1:9" s="10" customFormat="1" ht="10" customHeight="1" x14ac:dyDescent="0.25">
      <c r="A19" s="17"/>
      <c r="B19" s="21" t="s">
        <v>210</v>
      </c>
      <c r="C19" s="17">
        <v>2</v>
      </c>
      <c r="D19" s="18">
        <f t="shared" si="0"/>
        <v>1</v>
      </c>
      <c r="E19" s="18"/>
      <c r="F19" s="19">
        <v>0</v>
      </c>
      <c r="G19" s="18">
        <f t="shared" si="1"/>
        <v>0</v>
      </c>
      <c r="H19" s="18"/>
      <c r="I19" s="20">
        <f>SUM(C19,F19)</f>
        <v>2</v>
      </c>
    </row>
    <row r="20" spans="1:9" s="1" customFormat="1" ht="10" customHeight="1" x14ac:dyDescent="0.25">
      <c r="A20" s="10"/>
      <c r="B20" s="21" t="s">
        <v>182</v>
      </c>
      <c r="C20" s="17">
        <v>41</v>
      </c>
      <c r="D20" s="18">
        <f t="shared" si="0"/>
        <v>0.91111111111111109</v>
      </c>
      <c r="E20" s="18"/>
      <c r="F20" s="19">
        <v>4</v>
      </c>
      <c r="G20" s="18">
        <f t="shared" si="1"/>
        <v>8.8888888888888892E-2</v>
      </c>
      <c r="H20" s="18"/>
      <c r="I20" s="20">
        <f>SUM(C20,F20)</f>
        <v>45</v>
      </c>
    </row>
    <row r="21" spans="1:9" s="1" customFormat="1" ht="10" customHeight="1" x14ac:dyDescent="0.25">
      <c r="A21" s="10"/>
      <c r="B21" s="17" t="s">
        <v>105</v>
      </c>
      <c r="C21" s="17">
        <v>4</v>
      </c>
      <c r="D21" s="18">
        <f>IFERROR(C21/I21,0)</f>
        <v>0.8</v>
      </c>
      <c r="E21" s="18"/>
      <c r="F21" s="19">
        <v>1</v>
      </c>
      <c r="G21" s="18">
        <f>IFERROR(F21/I21,0)</f>
        <v>0.2</v>
      </c>
      <c r="H21" s="18"/>
      <c r="I21" s="20">
        <f>SUM(C21,F21)</f>
        <v>5</v>
      </c>
    </row>
    <row r="22" spans="1:9" s="1" customFormat="1" ht="9" customHeight="1" x14ac:dyDescent="0.25">
      <c r="A22" s="10"/>
      <c r="B22" s="17"/>
      <c r="C22" s="17"/>
      <c r="D22" s="18"/>
      <c r="E22" s="18"/>
      <c r="F22" s="19"/>
      <c r="G22" s="18"/>
      <c r="H22" s="18"/>
      <c r="I22" s="20"/>
    </row>
    <row r="23" spans="1:9" s="2" customFormat="1" ht="11.25" customHeight="1" x14ac:dyDescent="0.25">
      <c r="A23" s="22"/>
      <c r="B23" s="42" t="s">
        <v>184</v>
      </c>
      <c r="C23" s="22">
        <f>SUM(C9:C22)</f>
        <v>114</v>
      </c>
      <c r="D23" s="18">
        <f>C23/I23</f>
        <v>0.65895953757225434</v>
      </c>
      <c r="E23" s="18"/>
      <c r="F23" s="23">
        <f>SUM(F9:F22)</f>
        <v>59</v>
      </c>
      <c r="G23" s="18">
        <f>F23/I23</f>
        <v>0.34104046242774566</v>
      </c>
      <c r="H23" s="18"/>
      <c r="I23" s="24">
        <f>SUM(C23,F23)</f>
        <v>173</v>
      </c>
    </row>
    <row r="24" spans="1:9" s="1" customFormat="1" ht="9" customHeight="1" x14ac:dyDescent="0.25">
      <c r="A24" s="25"/>
      <c r="B24" s="17"/>
      <c r="C24" s="17"/>
      <c r="D24" s="18"/>
      <c r="E24" s="18"/>
      <c r="F24" s="19"/>
      <c r="G24" s="18"/>
      <c r="H24" s="18"/>
      <c r="I24" s="20"/>
    </row>
    <row r="25" spans="1:9" s="1" customFormat="1" ht="11.25" customHeight="1" x14ac:dyDescent="0.25">
      <c r="A25" s="2" t="s">
        <v>4</v>
      </c>
      <c r="B25" s="17"/>
      <c r="C25" s="17"/>
      <c r="D25" s="18"/>
      <c r="E25" s="18"/>
      <c r="F25" s="19"/>
      <c r="G25" s="18"/>
      <c r="H25" s="18"/>
      <c r="I25" s="20"/>
    </row>
    <row r="26" spans="1:9" s="1" customFormat="1" ht="10" customHeight="1" x14ac:dyDescent="0.25">
      <c r="A26" s="10"/>
      <c r="B26" s="17" t="s">
        <v>0</v>
      </c>
      <c r="C26" s="17"/>
      <c r="D26" s="18"/>
      <c r="E26" s="18"/>
      <c r="F26" s="19"/>
      <c r="G26" s="18"/>
      <c r="H26" s="18"/>
      <c r="I26" s="20"/>
    </row>
    <row r="27" spans="1:9" s="1" customFormat="1" ht="10" customHeight="1" x14ac:dyDescent="0.25">
      <c r="A27" s="10"/>
      <c r="B27" s="21" t="s">
        <v>26</v>
      </c>
      <c r="C27" s="17">
        <v>8</v>
      </c>
      <c r="D27" s="18">
        <f>IFERROR(C27/I27,0)</f>
        <v>0.4</v>
      </c>
      <c r="E27" s="18"/>
      <c r="F27" s="19">
        <v>12</v>
      </c>
      <c r="G27" s="18">
        <f>IFERROR(F27/I27,0)</f>
        <v>0.6</v>
      </c>
      <c r="H27" s="18"/>
      <c r="I27" s="20">
        <f>SUM(C27,F27)</f>
        <v>20</v>
      </c>
    </row>
    <row r="28" spans="1:9" s="1" customFormat="1" ht="10" customHeight="1" x14ac:dyDescent="0.25">
      <c r="A28" s="10"/>
      <c r="B28" s="21" t="s">
        <v>27</v>
      </c>
      <c r="C28" s="17">
        <v>7</v>
      </c>
      <c r="D28" s="18">
        <f>IFERROR(C28/I28,0)</f>
        <v>0.25925925925925924</v>
      </c>
      <c r="E28" s="18"/>
      <c r="F28" s="19">
        <v>20</v>
      </c>
      <c r="G28" s="18">
        <f>IFERROR(F28/I28,0)</f>
        <v>0.7407407407407407</v>
      </c>
      <c r="H28" s="18"/>
      <c r="I28" s="20">
        <f>SUM(C28,F28)</f>
        <v>27</v>
      </c>
    </row>
    <row r="29" spans="1:9" s="1" customFormat="1" ht="10" customHeight="1" x14ac:dyDescent="0.25">
      <c r="A29" s="10"/>
      <c r="B29" s="21" t="s">
        <v>28</v>
      </c>
      <c r="C29" s="17">
        <v>1</v>
      </c>
      <c r="D29" s="18">
        <f>IFERROR(C29/I29,0)</f>
        <v>8.3333333333333329E-2</v>
      </c>
      <c r="E29" s="18"/>
      <c r="F29" s="19">
        <v>11</v>
      </c>
      <c r="G29" s="18">
        <f>IFERROR(F29/I29,0)</f>
        <v>0.91666666666666663</v>
      </c>
      <c r="H29" s="18"/>
      <c r="I29" s="20">
        <f>SUM(C29,F29)</f>
        <v>12</v>
      </c>
    </row>
    <row r="30" spans="1:9" s="1" customFormat="1" ht="10" customHeight="1" x14ac:dyDescent="0.25">
      <c r="A30" s="10"/>
      <c r="B30" s="21" t="s">
        <v>138</v>
      </c>
      <c r="C30" s="17">
        <v>3</v>
      </c>
      <c r="D30" s="18">
        <f>IFERROR(C30/I30,0)</f>
        <v>0.42857142857142855</v>
      </c>
      <c r="E30" s="18"/>
      <c r="F30" s="19">
        <v>4</v>
      </c>
      <c r="G30" s="18">
        <f>IFERROR(F30/I30,0)</f>
        <v>0.5714285714285714</v>
      </c>
      <c r="H30" s="18"/>
      <c r="I30" s="20">
        <f>SUM(C30,F30)</f>
        <v>7</v>
      </c>
    </row>
    <row r="31" spans="1:9" s="1" customFormat="1" ht="9" customHeight="1" x14ac:dyDescent="0.25">
      <c r="A31" s="10"/>
      <c r="B31" s="17"/>
      <c r="C31" s="17"/>
      <c r="D31" s="18"/>
      <c r="E31" s="18"/>
      <c r="F31" s="19"/>
      <c r="G31" s="18"/>
      <c r="H31" s="18"/>
      <c r="I31" s="20"/>
    </row>
    <row r="32" spans="1:9" s="2" customFormat="1" ht="11.25" customHeight="1" x14ac:dyDescent="0.25">
      <c r="A32" s="22"/>
      <c r="B32" s="42" t="s">
        <v>184</v>
      </c>
      <c r="C32" s="22">
        <f>SUM(C27:C31)</f>
        <v>19</v>
      </c>
      <c r="D32" s="18">
        <f>C32/I32</f>
        <v>0.2878787878787879</v>
      </c>
      <c r="E32" s="18"/>
      <c r="F32" s="23">
        <f>SUM(F27:F31)</f>
        <v>47</v>
      </c>
      <c r="G32" s="18">
        <f>F32/I32</f>
        <v>0.71212121212121215</v>
      </c>
      <c r="H32" s="18"/>
      <c r="I32" s="24">
        <f>SUM(C32,F32)</f>
        <v>66</v>
      </c>
    </row>
    <row r="33" spans="1:9" s="1" customFormat="1" ht="9" customHeight="1" x14ac:dyDescent="0.25">
      <c r="A33" s="25"/>
      <c r="B33" s="17"/>
      <c r="C33" s="17"/>
      <c r="D33" s="18"/>
      <c r="E33" s="18"/>
      <c r="F33" s="19"/>
      <c r="G33" s="18"/>
      <c r="H33" s="18"/>
      <c r="I33" s="20"/>
    </row>
    <row r="34" spans="1:9" s="1" customFormat="1" ht="11.25" customHeight="1" x14ac:dyDescent="0.25">
      <c r="A34" s="2" t="s">
        <v>5</v>
      </c>
      <c r="B34" s="17"/>
      <c r="C34" s="17"/>
      <c r="D34" s="18"/>
      <c r="E34" s="18"/>
      <c r="F34" s="19"/>
      <c r="G34" s="18"/>
      <c r="H34" s="18"/>
      <c r="I34" s="20"/>
    </row>
    <row r="35" spans="1:9" s="1" customFormat="1" ht="10.4" customHeight="1" x14ac:dyDescent="0.25">
      <c r="A35" s="17"/>
      <c r="B35" s="17" t="s">
        <v>173</v>
      </c>
      <c r="C35" s="17">
        <v>56</v>
      </c>
      <c r="D35" s="18">
        <f>IFERROR(C35/I35,0)</f>
        <v>0.58333333333333337</v>
      </c>
      <c r="E35" s="18"/>
      <c r="F35" s="19">
        <v>40</v>
      </c>
      <c r="G35" s="18">
        <f>IFERROR(F35/I35,0)</f>
        <v>0.41666666666666669</v>
      </c>
      <c r="H35" s="18"/>
      <c r="I35" s="20">
        <f>SUM(C35,F35)</f>
        <v>96</v>
      </c>
    </row>
    <row r="36" spans="1:9" s="1" customFormat="1" ht="9" customHeight="1" x14ac:dyDescent="0.25">
      <c r="A36" s="10"/>
      <c r="B36" s="17"/>
      <c r="C36" s="17"/>
      <c r="D36" s="18"/>
      <c r="E36" s="18"/>
      <c r="F36" s="19"/>
      <c r="G36" s="18"/>
      <c r="H36" s="18"/>
      <c r="I36" s="20"/>
    </row>
    <row r="37" spans="1:9" s="2" customFormat="1" ht="11.25" customHeight="1" x14ac:dyDescent="0.25">
      <c r="B37" s="42" t="s">
        <v>184</v>
      </c>
      <c r="C37" s="22">
        <f>SUM(C35:C36)</f>
        <v>56</v>
      </c>
      <c r="D37" s="18">
        <f>C37/I37</f>
        <v>0.58333333333333337</v>
      </c>
      <c r="E37" s="18"/>
      <c r="F37" s="23">
        <f>SUM(F35:F36)</f>
        <v>40</v>
      </c>
      <c r="G37" s="18">
        <f>F37/I37</f>
        <v>0.41666666666666669</v>
      </c>
      <c r="H37" s="18"/>
      <c r="I37" s="24">
        <f>SUM(C37,F37)</f>
        <v>96</v>
      </c>
    </row>
    <row r="38" spans="1:9" s="1" customFormat="1" ht="9" customHeight="1" x14ac:dyDescent="0.25">
      <c r="A38" s="25"/>
      <c r="B38" s="17"/>
      <c r="C38" s="17"/>
      <c r="D38" s="18"/>
      <c r="E38" s="18"/>
      <c r="F38" s="19"/>
      <c r="G38" s="18"/>
      <c r="H38" s="18"/>
      <c r="I38" s="20"/>
    </row>
    <row r="39" spans="1:9" s="1" customFormat="1" ht="11.25" customHeight="1" x14ac:dyDescent="0.25">
      <c r="A39" s="2" t="s">
        <v>6</v>
      </c>
      <c r="B39" s="17"/>
      <c r="C39" s="17"/>
      <c r="D39" s="18"/>
      <c r="E39" s="18"/>
      <c r="F39" s="19"/>
      <c r="G39" s="18"/>
      <c r="H39" s="18"/>
      <c r="I39" s="20"/>
    </row>
    <row r="40" spans="1:9" s="1" customFormat="1" ht="10" customHeight="1" x14ac:dyDescent="0.25">
      <c r="A40" s="10"/>
      <c r="B40" s="17" t="s">
        <v>29</v>
      </c>
      <c r="C40" s="17">
        <v>24</v>
      </c>
      <c r="D40" s="18">
        <f>IFERROR(C40/I40,0)</f>
        <v>0.68571428571428572</v>
      </c>
      <c r="E40" s="18"/>
      <c r="F40" s="19">
        <v>11</v>
      </c>
      <c r="G40" s="18">
        <f>IFERROR(F40/I40,0)</f>
        <v>0.31428571428571428</v>
      </c>
      <c r="H40" s="18"/>
      <c r="I40" s="20">
        <f>SUM(C40,F40)</f>
        <v>35</v>
      </c>
    </row>
    <row r="41" spans="1:9" s="10" customFormat="1" ht="10" customHeight="1" x14ac:dyDescent="0.25">
      <c r="B41" s="17" t="s">
        <v>196</v>
      </c>
      <c r="C41" s="17">
        <v>1</v>
      </c>
      <c r="D41" s="18">
        <f>IFERROR(C41/I41,0)</f>
        <v>0.5</v>
      </c>
      <c r="E41" s="18"/>
      <c r="F41" s="19">
        <v>1</v>
      </c>
      <c r="G41" s="18">
        <f>IFERROR(F41/I41,0)</f>
        <v>0.5</v>
      </c>
      <c r="H41" s="18"/>
      <c r="I41" s="20">
        <f>SUM(C41,F41)</f>
        <v>2</v>
      </c>
    </row>
    <row r="42" spans="1:9" s="1" customFormat="1" ht="10" customHeight="1" x14ac:dyDescent="0.25">
      <c r="A42" s="10"/>
      <c r="B42" s="17" t="s">
        <v>30</v>
      </c>
      <c r="C42" s="17">
        <v>18</v>
      </c>
      <c r="D42" s="18">
        <f>IFERROR(C42/I42,0)</f>
        <v>0.78260869565217395</v>
      </c>
      <c r="E42" s="18"/>
      <c r="F42" s="19">
        <v>5</v>
      </c>
      <c r="G42" s="18">
        <f>IFERROR(F42/I42,0)</f>
        <v>0.21739130434782608</v>
      </c>
      <c r="H42" s="18"/>
      <c r="I42" s="20">
        <f>SUM(C42,F42)</f>
        <v>23</v>
      </c>
    </row>
    <row r="43" spans="1:9" s="1" customFormat="1" ht="10" customHeight="1" x14ac:dyDescent="0.25">
      <c r="A43" s="10"/>
      <c r="B43" s="17" t="s">
        <v>237</v>
      </c>
      <c r="C43" s="17">
        <v>1</v>
      </c>
      <c r="D43" s="18">
        <f>IFERROR(C43/I43,0)</f>
        <v>1</v>
      </c>
      <c r="E43" s="18"/>
      <c r="F43" s="19">
        <v>0</v>
      </c>
      <c r="G43" s="18">
        <f>IFERROR(F43/I43,0)</f>
        <v>0</v>
      </c>
      <c r="H43" s="18"/>
      <c r="I43" s="20">
        <f>SUM(C43,F43)</f>
        <v>1</v>
      </c>
    </row>
    <row r="44" spans="1:9" s="1" customFormat="1" ht="9" customHeight="1" x14ac:dyDescent="0.25">
      <c r="A44" s="10"/>
      <c r="B44" s="17"/>
      <c r="C44" s="17"/>
      <c r="D44" s="18"/>
      <c r="E44" s="18"/>
      <c r="F44" s="19"/>
      <c r="G44" s="18"/>
      <c r="H44" s="18"/>
      <c r="I44" s="20"/>
    </row>
    <row r="45" spans="1:9" s="2" customFormat="1" ht="11.25" customHeight="1" x14ac:dyDescent="0.25">
      <c r="A45" s="22"/>
      <c r="B45" s="42" t="s">
        <v>184</v>
      </c>
      <c r="C45" s="22">
        <f>SUM(C40:C43)</f>
        <v>44</v>
      </c>
      <c r="D45" s="18">
        <f>C45/I45</f>
        <v>0.72131147540983609</v>
      </c>
      <c r="E45" s="18"/>
      <c r="F45" s="23">
        <f>SUM(F40:F43)</f>
        <v>17</v>
      </c>
      <c r="G45" s="18">
        <f>F45/I45</f>
        <v>0.27868852459016391</v>
      </c>
      <c r="H45" s="18"/>
      <c r="I45" s="24">
        <f>SUM(C45,F45)</f>
        <v>61</v>
      </c>
    </row>
    <row r="46" spans="1:9" s="1" customFormat="1" ht="9" customHeight="1" x14ac:dyDescent="0.25">
      <c r="A46" s="25"/>
      <c r="B46" s="17"/>
      <c r="C46" s="17"/>
      <c r="D46" s="18"/>
      <c r="E46" s="18"/>
      <c r="F46" s="19"/>
      <c r="G46" s="18"/>
      <c r="H46" s="18"/>
      <c r="I46" s="20"/>
    </row>
    <row r="47" spans="1:9" s="1" customFormat="1" ht="11.25" customHeight="1" x14ac:dyDescent="0.25">
      <c r="A47" s="2" t="s">
        <v>7</v>
      </c>
      <c r="B47" s="17"/>
      <c r="C47" s="17"/>
      <c r="D47" s="18"/>
      <c r="E47" s="18"/>
      <c r="F47" s="19"/>
      <c r="G47" s="18"/>
      <c r="H47" s="18"/>
      <c r="I47" s="20"/>
    </row>
    <row r="48" spans="1:9" s="1" customFormat="1" ht="10" customHeight="1" x14ac:dyDescent="0.25">
      <c r="A48" s="10"/>
      <c r="B48" s="17" t="s">
        <v>134</v>
      </c>
      <c r="C48" s="17"/>
      <c r="D48" s="18"/>
      <c r="E48" s="18"/>
      <c r="F48" s="19"/>
      <c r="G48" s="18"/>
      <c r="H48" s="18"/>
      <c r="I48" s="20"/>
    </row>
    <row r="49" spans="1:9" s="1" customFormat="1" ht="10" customHeight="1" x14ac:dyDescent="0.25">
      <c r="A49" s="10"/>
      <c r="B49" s="21" t="s">
        <v>31</v>
      </c>
      <c r="C49" s="17">
        <v>10</v>
      </c>
      <c r="D49" s="18">
        <f t="shared" ref="D49:D70" si="2">IFERROR(C49/I49,0)</f>
        <v>0.52631578947368418</v>
      </c>
      <c r="E49" s="18"/>
      <c r="F49" s="19">
        <v>9</v>
      </c>
      <c r="G49" s="18">
        <f t="shared" ref="G49:G70" si="3">IFERROR(F49/I49,0)</f>
        <v>0.47368421052631576</v>
      </c>
      <c r="H49" s="18"/>
      <c r="I49" s="20">
        <f t="shared" ref="I49:I60" si="4">SUM(C49,F49)</f>
        <v>19</v>
      </c>
    </row>
    <row r="50" spans="1:9" s="1" customFormat="1" ht="10" customHeight="1" x14ac:dyDescent="0.25">
      <c r="A50" s="10"/>
      <c r="B50" s="21" t="s">
        <v>235</v>
      </c>
      <c r="C50" s="17">
        <v>4</v>
      </c>
      <c r="D50" s="18">
        <f t="shared" si="2"/>
        <v>1</v>
      </c>
      <c r="E50" s="18"/>
      <c r="F50" s="19">
        <v>0</v>
      </c>
      <c r="G50" s="18">
        <f t="shared" si="3"/>
        <v>0</v>
      </c>
      <c r="H50" s="18"/>
      <c r="I50" s="20">
        <f t="shared" si="4"/>
        <v>4</v>
      </c>
    </row>
    <row r="51" spans="1:9" s="1" customFormat="1" ht="10" customHeight="1" x14ac:dyDescent="0.25">
      <c r="A51" s="10"/>
      <c r="B51" s="21" t="s">
        <v>32</v>
      </c>
      <c r="C51" s="17">
        <v>4</v>
      </c>
      <c r="D51" s="18">
        <f t="shared" si="2"/>
        <v>0.5714285714285714</v>
      </c>
      <c r="E51" s="18"/>
      <c r="F51" s="19">
        <v>3</v>
      </c>
      <c r="G51" s="18">
        <f t="shared" si="3"/>
        <v>0.42857142857142855</v>
      </c>
      <c r="H51" s="18"/>
      <c r="I51" s="20">
        <f t="shared" si="4"/>
        <v>7</v>
      </c>
    </row>
    <row r="52" spans="1:9" s="1" customFormat="1" ht="10" customHeight="1" x14ac:dyDescent="0.25">
      <c r="A52" s="10"/>
      <c r="B52" s="21" t="s">
        <v>33</v>
      </c>
      <c r="C52" s="17">
        <v>2</v>
      </c>
      <c r="D52" s="18">
        <f t="shared" si="2"/>
        <v>1</v>
      </c>
      <c r="E52" s="18"/>
      <c r="F52" s="19">
        <v>0</v>
      </c>
      <c r="G52" s="18">
        <f t="shared" si="3"/>
        <v>0</v>
      </c>
      <c r="H52" s="18"/>
      <c r="I52" s="20">
        <f>SUM(C52,F52)</f>
        <v>2</v>
      </c>
    </row>
    <row r="53" spans="1:9" s="1" customFormat="1" ht="10" customHeight="1" x14ac:dyDescent="0.25">
      <c r="A53" s="10"/>
      <c r="B53" s="21" t="s">
        <v>34</v>
      </c>
      <c r="C53" s="17">
        <v>52</v>
      </c>
      <c r="D53" s="18">
        <f t="shared" si="2"/>
        <v>0.69333333333333336</v>
      </c>
      <c r="E53" s="18"/>
      <c r="F53" s="19">
        <v>23</v>
      </c>
      <c r="G53" s="18">
        <f t="shared" si="3"/>
        <v>0.30666666666666664</v>
      </c>
      <c r="H53" s="18"/>
      <c r="I53" s="20">
        <f>SUM(C53,F53)</f>
        <v>75</v>
      </c>
    </row>
    <row r="54" spans="1:9" s="1" customFormat="1" ht="10" customHeight="1" x14ac:dyDescent="0.25">
      <c r="A54" s="10"/>
      <c r="B54" s="21" t="s">
        <v>35</v>
      </c>
      <c r="C54" s="17">
        <v>73</v>
      </c>
      <c r="D54" s="18">
        <f t="shared" si="2"/>
        <v>0.37244897959183676</v>
      </c>
      <c r="E54" s="18"/>
      <c r="F54" s="19">
        <v>123</v>
      </c>
      <c r="G54" s="18">
        <f t="shared" si="3"/>
        <v>0.62755102040816324</v>
      </c>
      <c r="H54" s="18"/>
      <c r="I54" s="20">
        <f t="shared" si="4"/>
        <v>196</v>
      </c>
    </row>
    <row r="55" spans="1:9" s="1" customFormat="1" ht="10" customHeight="1" x14ac:dyDescent="0.25">
      <c r="A55" s="10"/>
      <c r="B55" s="21" t="s">
        <v>295</v>
      </c>
      <c r="C55" s="17">
        <v>20</v>
      </c>
      <c r="D55" s="18">
        <f t="shared" si="2"/>
        <v>0.64516129032258063</v>
      </c>
      <c r="E55" s="18"/>
      <c r="F55" s="19">
        <v>11</v>
      </c>
      <c r="G55" s="18">
        <f t="shared" si="3"/>
        <v>0.35483870967741937</v>
      </c>
      <c r="H55" s="18"/>
      <c r="I55" s="20">
        <f t="shared" si="4"/>
        <v>31</v>
      </c>
    </row>
    <row r="56" spans="1:9" s="1" customFormat="1" ht="10" customHeight="1" x14ac:dyDescent="0.25">
      <c r="A56" s="10"/>
      <c r="B56" s="21" t="s">
        <v>37</v>
      </c>
      <c r="C56" s="17">
        <v>3</v>
      </c>
      <c r="D56" s="18">
        <f t="shared" si="2"/>
        <v>0.42857142857142855</v>
      </c>
      <c r="E56" s="18"/>
      <c r="F56" s="19">
        <v>4</v>
      </c>
      <c r="G56" s="18">
        <f t="shared" si="3"/>
        <v>0.5714285714285714</v>
      </c>
      <c r="H56" s="18"/>
      <c r="I56" s="20">
        <f t="shared" si="4"/>
        <v>7</v>
      </c>
    </row>
    <row r="57" spans="1:9" s="1" customFormat="1" ht="10" customHeight="1" x14ac:dyDescent="0.25">
      <c r="A57" s="10"/>
      <c r="B57" s="21" t="s">
        <v>38</v>
      </c>
      <c r="C57" s="17">
        <v>6</v>
      </c>
      <c r="D57" s="18">
        <f t="shared" si="2"/>
        <v>0.8571428571428571</v>
      </c>
      <c r="E57" s="18"/>
      <c r="F57" s="19">
        <v>1</v>
      </c>
      <c r="G57" s="18">
        <f t="shared" si="3"/>
        <v>0.14285714285714285</v>
      </c>
      <c r="H57" s="18"/>
      <c r="I57" s="20">
        <f t="shared" si="4"/>
        <v>7</v>
      </c>
    </row>
    <row r="58" spans="1:9" s="1" customFormat="1" ht="10" customHeight="1" x14ac:dyDescent="0.25">
      <c r="A58" s="10"/>
      <c r="B58" s="21" t="s">
        <v>283</v>
      </c>
      <c r="C58" s="17">
        <v>0</v>
      </c>
      <c r="D58" s="18">
        <f t="shared" si="2"/>
        <v>0</v>
      </c>
      <c r="E58" s="18"/>
      <c r="F58" s="19">
        <v>1</v>
      </c>
      <c r="G58" s="18">
        <f t="shared" si="3"/>
        <v>1</v>
      </c>
      <c r="H58" s="18"/>
      <c r="I58" s="20">
        <f t="shared" si="4"/>
        <v>1</v>
      </c>
    </row>
    <row r="59" spans="1:9" s="1" customFormat="1" ht="10" customHeight="1" x14ac:dyDescent="0.25">
      <c r="A59" s="10"/>
      <c r="B59" s="21" t="s">
        <v>39</v>
      </c>
      <c r="C59" s="17">
        <v>2</v>
      </c>
      <c r="D59" s="18">
        <f t="shared" si="2"/>
        <v>1</v>
      </c>
      <c r="E59" s="18"/>
      <c r="F59" s="19">
        <v>0</v>
      </c>
      <c r="G59" s="18">
        <f t="shared" si="3"/>
        <v>0</v>
      </c>
      <c r="H59" s="18"/>
      <c r="I59" s="20">
        <f t="shared" si="4"/>
        <v>2</v>
      </c>
    </row>
    <row r="60" spans="1:9" s="1" customFormat="1" ht="10" customHeight="1" x14ac:dyDescent="0.25">
      <c r="A60" s="10"/>
      <c r="B60" s="21" t="s">
        <v>40</v>
      </c>
      <c r="C60" s="17">
        <v>0</v>
      </c>
      <c r="D60" s="18">
        <f t="shared" si="2"/>
        <v>0</v>
      </c>
      <c r="E60" s="18"/>
      <c r="F60" s="19">
        <v>2</v>
      </c>
      <c r="G60" s="18">
        <f t="shared" si="3"/>
        <v>1</v>
      </c>
      <c r="H60" s="18"/>
      <c r="I60" s="20">
        <f t="shared" si="4"/>
        <v>2</v>
      </c>
    </row>
    <row r="61" spans="1:9" s="11" customFormat="1" ht="10" customHeight="1" x14ac:dyDescent="0.25">
      <c r="A61" s="17"/>
      <c r="B61" s="21" t="s">
        <v>296</v>
      </c>
      <c r="C61" s="17">
        <v>16</v>
      </c>
      <c r="D61" s="18">
        <f t="shared" si="2"/>
        <v>0.5</v>
      </c>
      <c r="E61" s="18"/>
      <c r="F61" s="19">
        <v>16</v>
      </c>
      <c r="G61" s="18">
        <f t="shared" si="3"/>
        <v>0.5</v>
      </c>
      <c r="H61" s="18"/>
      <c r="I61" s="20">
        <f t="shared" ref="I61:I68" si="5">SUM(C61,F61)</f>
        <v>32</v>
      </c>
    </row>
    <row r="62" spans="1:9" s="1" customFormat="1" ht="10" customHeight="1" x14ac:dyDescent="0.25">
      <c r="A62" s="10"/>
      <c r="B62" s="21" t="s">
        <v>284</v>
      </c>
      <c r="C62" s="17">
        <v>0</v>
      </c>
      <c r="D62" s="18">
        <f t="shared" si="2"/>
        <v>0</v>
      </c>
      <c r="E62" s="18"/>
      <c r="F62" s="19">
        <v>1</v>
      </c>
      <c r="G62" s="18">
        <f t="shared" si="3"/>
        <v>1</v>
      </c>
      <c r="H62" s="18"/>
      <c r="I62" s="20">
        <f t="shared" si="5"/>
        <v>1</v>
      </c>
    </row>
    <row r="63" spans="1:9" s="1" customFormat="1" ht="10" customHeight="1" x14ac:dyDescent="0.25">
      <c r="A63" s="10"/>
      <c r="B63" s="21" t="s">
        <v>42</v>
      </c>
      <c r="C63" s="17">
        <v>9</v>
      </c>
      <c r="D63" s="18">
        <f t="shared" si="2"/>
        <v>0.6</v>
      </c>
      <c r="E63" s="18"/>
      <c r="F63" s="19">
        <v>6</v>
      </c>
      <c r="G63" s="18">
        <f t="shared" si="3"/>
        <v>0.4</v>
      </c>
      <c r="H63" s="18"/>
      <c r="I63" s="20">
        <f t="shared" si="5"/>
        <v>15</v>
      </c>
    </row>
    <row r="64" spans="1:9" s="1" customFormat="1" ht="10" customHeight="1" x14ac:dyDescent="0.25">
      <c r="A64" s="10"/>
      <c r="B64" s="21" t="s">
        <v>43</v>
      </c>
      <c r="C64" s="17">
        <v>5</v>
      </c>
      <c r="D64" s="18">
        <f t="shared" si="2"/>
        <v>0.83333333333333337</v>
      </c>
      <c r="E64" s="18"/>
      <c r="F64" s="19">
        <v>1</v>
      </c>
      <c r="G64" s="18">
        <f t="shared" si="3"/>
        <v>0.16666666666666666</v>
      </c>
      <c r="H64" s="18"/>
      <c r="I64" s="20">
        <f t="shared" si="5"/>
        <v>6</v>
      </c>
    </row>
    <row r="65" spans="1:9" s="1" customFormat="1" ht="10" customHeight="1" x14ac:dyDescent="0.25">
      <c r="A65" s="10"/>
      <c r="B65" s="21" t="s">
        <v>44</v>
      </c>
      <c r="C65" s="17">
        <v>1</v>
      </c>
      <c r="D65" s="18">
        <f t="shared" si="2"/>
        <v>0.25</v>
      </c>
      <c r="E65" s="18"/>
      <c r="F65" s="19">
        <v>3</v>
      </c>
      <c r="G65" s="18">
        <f t="shared" si="3"/>
        <v>0.75</v>
      </c>
      <c r="H65" s="18"/>
      <c r="I65" s="20">
        <f t="shared" si="5"/>
        <v>4</v>
      </c>
    </row>
    <row r="66" spans="1:9" s="1" customFormat="1" ht="10" customHeight="1" x14ac:dyDescent="0.25">
      <c r="A66" s="10"/>
      <c r="B66" s="21" t="s">
        <v>45</v>
      </c>
      <c r="C66" s="17">
        <v>11</v>
      </c>
      <c r="D66" s="18">
        <f t="shared" si="2"/>
        <v>0.73333333333333328</v>
      </c>
      <c r="E66" s="18"/>
      <c r="F66" s="19">
        <v>4</v>
      </c>
      <c r="G66" s="18">
        <f t="shared" si="3"/>
        <v>0.26666666666666666</v>
      </c>
      <c r="H66" s="18"/>
      <c r="I66" s="20">
        <f t="shared" si="5"/>
        <v>15</v>
      </c>
    </row>
    <row r="67" spans="1:9" s="1" customFormat="1" ht="10" customHeight="1" x14ac:dyDescent="0.25">
      <c r="A67" s="10"/>
      <c r="B67" s="21" t="s">
        <v>46</v>
      </c>
      <c r="C67" s="17">
        <v>6</v>
      </c>
      <c r="D67" s="18">
        <f t="shared" si="2"/>
        <v>0.5</v>
      </c>
      <c r="E67" s="18"/>
      <c r="F67" s="19">
        <v>6</v>
      </c>
      <c r="G67" s="18">
        <f t="shared" si="3"/>
        <v>0.5</v>
      </c>
      <c r="H67" s="18"/>
      <c r="I67" s="20">
        <f t="shared" si="5"/>
        <v>12</v>
      </c>
    </row>
    <row r="68" spans="1:9" s="1" customFormat="1" ht="10" customHeight="1" x14ac:dyDescent="0.25">
      <c r="A68" s="10"/>
      <c r="B68" s="21" t="s">
        <v>47</v>
      </c>
      <c r="C68" s="17">
        <v>14</v>
      </c>
      <c r="D68" s="18">
        <f t="shared" si="2"/>
        <v>0.41176470588235292</v>
      </c>
      <c r="E68" s="18"/>
      <c r="F68" s="19">
        <v>20</v>
      </c>
      <c r="G68" s="18">
        <f t="shared" si="3"/>
        <v>0.58823529411764708</v>
      </c>
      <c r="H68" s="18"/>
      <c r="I68" s="20">
        <f t="shared" si="5"/>
        <v>34</v>
      </c>
    </row>
    <row r="69" spans="1:9" s="1" customFormat="1" ht="10" customHeight="1" x14ac:dyDescent="0.25">
      <c r="A69" s="10"/>
      <c r="B69" s="21" t="s">
        <v>48</v>
      </c>
      <c r="C69" s="17">
        <v>100</v>
      </c>
      <c r="D69" s="18">
        <f t="shared" si="2"/>
        <v>0.66225165562913912</v>
      </c>
      <c r="E69" s="18"/>
      <c r="F69" s="19">
        <v>51</v>
      </c>
      <c r="G69" s="18">
        <f t="shared" si="3"/>
        <v>0.33774834437086093</v>
      </c>
      <c r="H69" s="18"/>
      <c r="I69" s="20">
        <f>SUM(C69,F69)</f>
        <v>151</v>
      </c>
    </row>
    <row r="70" spans="1:9" s="1" customFormat="1" ht="10" customHeight="1" x14ac:dyDescent="0.25">
      <c r="A70" s="10"/>
      <c r="B70" s="21" t="s">
        <v>49</v>
      </c>
      <c r="C70" s="17">
        <v>5</v>
      </c>
      <c r="D70" s="18">
        <f t="shared" si="2"/>
        <v>0.83333333333333337</v>
      </c>
      <c r="E70" s="18"/>
      <c r="F70" s="19">
        <v>1</v>
      </c>
      <c r="G70" s="18">
        <f t="shared" si="3"/>
        <v>0.16666666666666666</v>
      </c>
      <c r="H70" s="18"/>
      <c r="I70" s="20">
        <f>SUM(C70,F70)</f>
        <v>6</v>
      </c>
    </row>
    <row r="71" spans="1:9" s="1" customFormat="1" ht="10" customHeight="1" x14ac:dyDescent="0.25">
      <c r="A71" s="10"/>
      <c r="B71" s="21" t="s">
        <v>50</v>
      </c>
      <c r="C71" s="17">
        <v>19</v>
      </c>
      <c r="D71" s="18">
        <f>IFERROR(C71/I71,0)</f>
        <v>0.65517241379310343</v>
      </c>
      <c r="E71" s="18"/>
      <c r="F71" s="19">
        <v>10</v>
      </c>
      <c r="G71" s="18">
        <f>IFERROR(F71/I71,0)</f>
        <v>0.34482758620689657</v>
      </c>
      <c r="H71" s="18"/>
      <c r="I71" s="20">
        <f>SUM(C71,F71)</f>
        <v>29</v>
      </c>
    </row>
    <row r="72" spans="1:9" s="1" customFormat="1" ht="3" customHeight="1" x14ac:dyDescent="0.25">
      <c r="A72" s="10"/>
      <c r="B72" s="21"/>
      <c r="C72" s="17"/>
      <c r="D72" s="18"/>
      <c r="E72" s="18"/>
      <c r="F72" s="19"/>
      <c r="G72" s="18"/>
      <c r="H72" s="18"/>
      <c r="I72" s="20"/>
    </row>
    <row r="73" spans="1:9" s="1" customFormat="1" ht="11.25" customHeight="1" x14ac:dyDescent="0.25">
      <c r="A73" s="2" t="s">
        <v>191</v>
      </c>
      <c r="B73" s="17"/>
      <c r="C73" s="17"/>
      <c r="D73" s="10"/>
      <c r="E73" s="10"/>
      <c r="F73" s="10"/>
      <c r="G73" s="10"/>
      <c r="H73" s="18"/>
      <c r="I73" s="20"/>
    </row>
    <row r="74" spans="1:9" s="1" customFormat="1" ht="10" customHeight="1" x14ac:dyDescent="0.25">
      <c r="A74" s="10"/>
      <c r="B74" s="17" t="s">
        <v>135</v>
      </c>
      <c r="C74" s="17"/>
      <c r="D74" s="18"/>
      <c r="E74" s="18"/>
      <c r="F74" s="10"/>
      <c r="G74" s="18"/>
      <c r="H74" s="18"/>
      <c r="I74" s="20"/>
    </row>
    <row r="75" spans="1:9" s="1" customFormat="1" ht="10" customHeight="1" x14ac:dyDescent="0.25">
      <c r="A75" s="10"/>
      <c r="B75" s="21" t="s">
        <v>177</v>
      </c>
      <c r="C75" s="17">
        <v>3</v>
      </c>
      <c r="D75" s="18">
        <f t="shared" ref="D75:D102" si="6">IFERROR(C75/I75,0)</f>
        <v>0.33333333333333331</v>
      </c>
      <c r="E75" s="18"/>
      <c r="F75" s="19">
        <v>6</v>
      </c>
      <c r="G75" s="18">
        <f t="shared" ref="G75:G102" si="7">IFERROR(F75/I75,0)</f>
        <v>0.66666666666666663</v>
      </c>
      <c r="H75" s="18"/>
      <c r="I75" s="20">
        <f>SUM(C75,F75)</f>
        <v>9</v>
      </c>
    </row>
    <row r="76" spans="1:9" s="1" customFormat="1" ht="10" customHeight="1" x14ac:dyDescent="0.25">
      <c r="A76" s="10"/>
      <c r="B76" s="21" t="s">
        <v>52</v>
      </c>
      <c r="C76" s="17">
        <v>1</v>
      </c>
      <c r="D76" s="18">
        <f t="shared" si="6"/>
        <v>1</v>
      </c>
      <c r="E76" s="18"/>
      <c r="F76" s="19">
        <v>0</v>
      </c>
      <c r="G76" s="18">
        <f t="shared" si="7"/>
        <v>0</v>
      </c>
      <c r="H76" s="18"/>
      <c r="I76" s="20">
        <f>SUM(C76,F76)</f>
        <v>1</v>
      </c>
    </row>
    <row r="77" spans="1:9" s="1" customFormat="1" ht="10" customHeight="1" x14ac:dyDescent="0.25">
      <c r="A77" s="17"/>
      <c r="B77" s="21" t="s">
        <v>139</v>
      </c>
      <c r="C77" s="17">
        <v>4</v>
      </c>
      <c r="D77" s="18">
        <f t="shared" si="6"/>
        <v>0.8</v>
      </c>
      <c r="E77" s="18"/>
      <c r="F77" s="19">
        <v>1</v>
      </c>
      <c r="G77" s="18">
        <f t="shared" si="7"/>
        <v>0.2</v>
      </c>
      <c r="H77" s="18"/>
      <c r="I77" s="20">
        <f>SUM(C77,F77)</f>
        <v>5</v>
      </c>
    </row>
    <row r="78" spans="1:9" s="1" customFormat="1" ht="10" customHeight="1" x14ac:dyDescent="0.25">
      <c r="A78" s="10"/>
      <c r="B78" s="21" t="s">
        <v>232</v>
      </c>
      <c r="C78" s="17">
        <v>5</v>
      </c>
      <c r="D78" s="18">
        <f t="shared" si="6"/>
        <v>1</v>
      </c>
      <c r="E78" s="18"/>
      <c r="F78" s="19">
        <v>0</v>
      </c>
      <c r="G78" s="18">
        <f t="shared" si="7"/>
        <v>0</v>
      </c>
      <c r="H78" s="18"/>
      <c r="I78" s="20">
        <f>SUM(C78,F78)</f>
        <v>5</v>
      </c>
    </row>
    <row r="79" spans="1:9" s="1" customFormat="1" ht="10" customHeight="1" x14ac:dyDescent="0.25">
      <c r="A79" s="10"/>
      <c r="B79" s="21" t="s">
        <v>162</v>
      </c>
      <c r="C79" s="17">
        <v>11</v>
      </c>
      <c r="D79" s="18">
        <f>IFERROR(C79/I79,0)</f>
        <v>0.40740740740740738</v>
      </c>
      <c r="E79" s="18"/>
      <c r="F79" s="19">
        <v>16</v>
      </c>
      <c r="G79" s="18">
        <f>IFERROR(F79/I79,0)</f>
        <v>0.59259259259259256</v>
      </c>
      <c r="H79" s="18"/>
      <c r="I79" s="20">
        <f>SUM(C79,F79)</f>
        <v>27</v>
      </c>
    </row>
    <row r="80" spans="1:9" s="1" customFormat="1" ht="10" customHeight="1" x14ac:dyDescent="0.25">
      <c r="A80" s="17"/>
      <c r="B80" s="17" t="s">
        <v>145</v>
      </c>
      <c r="C80" s="17"/>
      <c r="D80" s="18"/>
      <c r="E80" s="18"/>
      <c r="F80" s="19"/>
      <c r="G80" s="18"/>
      <c r="H80" s="18"/>
      <c r="I80" s="20"/>
    </row>
    <row r="81" spans="1:9" s="1" customFormat="1" ht="10" customHeight="1" x14ac:dyDescent="0.25">
      <c r="A81" s="17"/>
      <c r="B81" s="21" t="s">
        <v>256</v>
      </c>
      <c r="C81" s="17">
        <v>1</v>
      </c>
      <c r="D81" s="18">
        <f t="shared" si="6"/>
        <v>1</v>
      </c>
      <c r="E81" s="18"/>
      <c r="F81" s="19">
        <v>0</v>
      </c>
      <c r="G81" s="18">
        <f t="shared" si="7"/>
        <v>0</v>
      </c>
      <c r="H81" s="18"/>
      <c r="I81" s="20">
        <f t="shared" ref="I81:I106" si="8">SUM(C81,F81)</f>
        <v>1</v>
      </c>
    </row>
    <row r="82" spans="1:9" s="1" customFormat="1" ht="10" customHeight="1" x14ac:dyDescent="0.25">
      <c r="A82" s="17"/>
      <c r="B82" s="21" t="s">
        <v>257</v>
      </c>
      <c r="C82" s="17">
        <v>1</v>
      </c>
      <c r="D82" s="18">
        <f t="shared" si="6"/>
        <v>1</v>
      </c>
      <c r="E82" s="18"/>
      <c r="F82" s="19">
        <v>0</v>
      </c>
      <c r="G82" s="18">
        <f t="shared" si="7"/>
        <v>0</v>
      </c>
      <c r="H82" s="18"/>
      <c r="I82" s="20">
        <f t="shared" si="8"/>
        <v>1</v>
      </c>
    </row>
    <row r="83" spans="1:9" s="1" customFormat="1" ht="10" customHeight="1" x14ac:dyDescent="0.25">
      <c r="A83" s="10"/>
      <c r="B83" s="21" t="s">
        <v>218</v>
      </c>
      <c r="C83" s="17">
        <v>0</v>
      </c>
      <c r="D83" s="18">
        <f t="shared" si="6"/>
        <v>0</v>
      </c>
      <c r="E83" s="18"/>
      <c r="F83" s="19">
        <v>1</v>
      </c>
      <c r="G83" s="18">
        <f t="shared" si="7"/>
        <v>1</v>
      </c>
      <c r="H83" s="18"/>
      <c r="I83" s="20">
        <f t="shared" si="8"/>
        <v>1</v>
      </c>
    </row>
    <row r="84" spans="1:9" s="1" customFormat="1" ht="10" customHeight="1" x14ac:dyDescent="0.25">
      <c r="A84" s="10"/>
      <c r="B84" s="21" t="s">
        <v>258</v>
      </c>
      <c r="C84" s="17">
        <v>1</v>
      </c>
      <c r="D84" s="18">
        <f t="shared" si="6"/>
        <v>1</v>
      </c>
      <c r="E84" s="18"/>
      <c r="F84" s="19">
        <v>0</v>
      </c>
      <c r="G84" s="18">
        <f t="shared" si="7"/>
        <v>0</v>
      </c>
      <c r="H84" s="18"/>
      <c r="I84" s="20">
        <f t="shared" si="8"/>
        <v>1</v>
      </c>
    </row>
    <row r="85" spans="1:9" s="1" customFormat="1" ht="10" customHeight="1" x14ac:dyDescent="0.25">
      <c r="A85" s="10"/>
      <c r="B85" s="21" t="s">
        <v>146</v>
      </c>
      <c r="C85" s="17">
        <v>6</v>
      </c>
      <c r="D85" s="18">
        <f t="shared" si="6"/>
        <v>0.8571428571428571</v>
      </c>
      <c r="E85" s="18"/>
      <c r="F85" s="19">
        <v>1</v>
      </c>
      <c r="G85" s="18">
        <f t="shared" si="7"/>
        <v>0.14285714285714285</v>
      </c>
      <c r="H85" s="18"/>
      <c r="I85" s="20">
        <f t="shared" si="8"/>
        <v>7</v>
      </c>
    </row>
    <row r="86" spans="1:9" s="1" customFormat="1" ht="10" customHeight="1" x14ac:dyDescent="0.25">
      <c r="A86" s="10"/>
      <c r="B86" s="21" t="s">
        <v>259</v>
      </c>
      <c r="C86" s="17">
        <v>1</v>
      </c>
      <c r="D86" s="18">
        <f t="shared" si="6"/>
        <v>1</v>
      </c>
      <c r="E86" s="18"/>
      <c r="F86" s="19">
        <v>0</v>
      </c>
      <c r="G86" s="18">
        <f t="shared" si="7"/>
        <v>0</v>
      </c>
      <c r="H86" s="18"/>
      <c r="I86" s="20">
        <f t="shared" si="8"/>
        <v>1</v>
      </c>
    </row>
    <row r="87" spans="1:9" s="1" customFormat="1" ht="10" customHeight="1" x14ac:dyDescent="0.25">
      <c r="A87" s="10"/>
      <c r="B87" s="21" t="s">
        <v>260</v>
      </c>
      <c r="C87" s="17">
        <v>1</v>
      </c>
      <c r="D87" s="18">
        <f t="shared" si="6"/>
        <v>1</v>
      </c>
      <c r="E87" s="18"/>
      <c r="F87" s="19">
        <v>0</v>
      </c>
      <c r="G87" s="18">
        <f t="shared" si="7"/>
        <v>0</v>
      </c>
      <c r="H87" s="18"/>
      <c r="I87" s="20">
        <f t="shared" si="8"/>
        <v>1</v>
      </c>
    </row>
    <row r="88" spans="1:9" s="1" customFormat="1" ht="10" customHeight="1" x14ac:dyDescent="0.25">
      <c r="A88" s="10"/>
      <c r="B88" s="21" t="s">
        <v>189</v>
      </c>
      <c r="C88" s="17">
        <v>1</v>
      </c>
      <c r="D88" s="18">
        <f t="shared" si="6"/>
        <v>1</v>
      </c>
      <c r="E88" s="18"/>
      <c r="F88" s="19">
        <v>0</v>
      </c>
      <c r="G88" s="18">
        <f t="shared" si="7"/>
        <v>0</v>
      </c>
      <c r="H88" s="18"/>
      <c r="I88" s="20">
        <f t="shared" si="8"/>
        <v>1</v>
      </c>
    </row>
    <row r="89" spans="1:9" s="1" customFormat="1" ht="10" customHeight="1" x14ac:dyDescent="0.25">
      <c r="A89" s="10"/>
      <c r="B89" s="21" t="s">
        <v>261</v>
      </c>
      <c r="C89" s="17">
        <v>1</v>
      </c>
      <c r="D89" s="18">
        <f t="shared" si="6"/>
        <v>1</v>
      </c>
      <c r="E89" s="18"/>
      <c r="F89" s="19">
        <v>0</v>
      </c>
      <c r="G89" s="18">
        <f t="shared" si="7"/>
        <v>0</v>
      </c>
      <c r="H89" s="18"/>
      <c r="I89" s="20">
        <f t="shared" si="8"/>
        <v>1</v>
      </c>
    </row>
    <row r="90" spans="1:9" s="1" customFormat="1" ht="10" customHeight="1" x14ac:dyDescent="0.25">
      <c r="A90" s="10"/>
      <c r="B90" s="21" t="s">
        <v>262</v>
      </c>
      <c r="C90" s="17">
        <v>0</v>
      </c>
      <c r="D90" s="18">
        <f t="shared" si="6"/>
        <v>0</v>
      </c>
      <c r="E90" s="18"/>
      <c r="F90" s="19">
        <v>1</v>
      </c>
      <c r="G90" s="18">
        <f t="shared" si="7"/>
        <v>1</v>
      </c>
      <c r="H90" s="18"/>
      <c r="I90" s="20">
        <f t="shared" si="8"/>
        <v>1</v>
      </c>
    </row>
    <row r="91" spans="1:9" s="1" customFormat="1" ht="10" customHeight="1" x14ac:dyDescent="0.25">
      <c r="A91" s="10"/>
      <c r="B91" s="21" t="s">
        <v>219</v>
      </c>
      <c r="C91" s="17">
        <v>0</v>
      </c>
      <c r="D91" s="18">
        <f t="shared" si="6"/>
        <v>0</v>
      </c>
      <c r="E91" s="18"/>
      <c r="F91" s="19">
        <v>1</v>
      </c>
      <c r="G91" s="18">
        <f t="shared" si="7"/>
        <v>1</v>
      </c>
      <c r="H91" s="18"/>
      <c r="I91" s="20">
        <f t="shared" si="8"/>
        <v>1</v>
      </c>
    </row>
    <row r="92" spans="1:9" s="1" customFormat="1" ht="10" customHeight="1" x14ac:dyDescent="0.25">
      <c r="A92" s="10"/>
      <c r="B92" s="21" t="s">
        <v>273</v>
      </c>
      <c r="C92" s="17">
        <v>1</v>
      </c>
      <c r="D92" s="18">
        <f t="shared" si="6"/>
        <v>1</v>
      </c>
      <c r="E92" s="18"/>
      <c r="F92" s="19">
        <v>0</v>
      </c>
      <c r="G92" s="18">
        <f t="shared" si="7"/>
        <v>0</v>
      </c>
      <c r="H92" s="18"/>
      <c r="I92" s="20">
        <f t="shared" si="8"/>
        <v>1</v>
      </c>
    </row>
    <row r="93" spans="1:9" s="1" customFormat="1" ht="10" customHeight="1" x14ac:dyDescent="0.25">
      <c r="A93" s="10"/>
      <c r="B93" s="21" t="s">
        <v>263</v>
      </c>
      <c r="C93" s="17">
        <v>1</v>
      </c>
      <c r="D93" s="18">
        <f t="shared" si="6"/>
        <v>1</v>
      </c>
      <c r="E93" s="18"/>
      <c r="F93" s="19">
        <v>0</v>
      </c>
      <c r="G93" s="18">
        <f t="shared" si="7"/>
        <v>0</v>
      </c>
      <c r="H93" s="18"/>
      <c r="I93" s="20">
        <f t="shared" si="8"/>
        <v>1</v>
      </c>
    </row>
    <row r="94" spans="1:9" s="1" customFormat="1" ht="10" customHeight="1" x14ac:dyDescent="0.25">
      <c r="A94" s="10"/>
      <c r="B94" s="21" t="s">
        <v>220</v>
      </c>
      <c r="C94" s="17">
        <v>0</v>
      </c>
      <c r="D94" s="18">
        <f t="shared" si="6"/>
        <v>0</v>
      </c>
      <c r="E94" s="18"/>
      <c r="F94" s="19">
        <v>1</v>
      </c>
      <c r="G94" s="18">
        <f t="shared" si="7"/>
        <v>1</v>
      </c>
      <c r="H94" s="18"/>
      <c r="I94" s="20">
        <f t="shared" si="8"/>
        <v>1</v>
      </c>
    </row>
    <row r="95" spans="1:9" s="1" customFormat="1" ht="10" customHeight="1" x14ac:dyDescent="0.25">
      <c r="A95" s="10"/>
      <c r="B95" s="21" t="s">
        <v>264</v>
      </c>
      <c r="C95" s="17">
        <v>0</v>
      </c>
      <c r="D95" s="18">
        <f t="shared" si="6"/>
        <v>0</v>
      </c>
      <c r="E95" s="18"/>
      <c r="F95" s="19">
        <v>1</v>
      </c>
      <c r="G95" s="18">
        <f t="shared" si="7"/>
        <v>1</v>
      </c>
      <c r="H95" s="18"/>
      <c r="I95" s="20">
        <f t="shared" si="8"/>
        <v>1</v>
      </c>
    </row>
    <row r="96" spans="1:9" s="1" customFormat="1" ht="10" customHeight="1" x14ac:dyDescent="0.25">
      <c r="A96" s="10"/>
      <c r="B96" s="21" t="s">
        <v>265</v>
      </c>
      <c r="C96" s="17">
        <v>0</v>
      </c>
      <c r="D96" s="18">
        <f t="shared" si="6"/>
        <v>0</v>
      </c>
      <c r="E96" s="18"/>
      <c r="F96" s="19">
        <v>1</v>
      </c>
      <c r="G96" s="18">
        <f t="shared" si="7"/>
        <v>1</v>
      </c>
      <c r="H96" s="18"/>
      <c r="I96" s="20">
        <f t="shared" si="8"/>
        <v>1</v>
      </c>
    </row>
    <row r="97" spans="1:9" s="1" customFormat="1" ht="10" customHeight="1" x14ac:dyDescent="0.25">
      <c r="A97" s="10"/>
      <c r="B97" s="21" t="s">
        <v>266</v>
      </c>
      <c r="C97" s="17">
        <v>1</v>
      </c>
      <c r="D97" s="18">
        <f t="shared" si="6"/>
        <v>1</v>
      </c>
      <c r="E97" s="18"/>
      <c r="F97" s="19">
        <v>0</v>
      </c>
      <c r="G97" s="18">
        <f t="shared" si="7"/>
        <v>0</v>
      </c>
      <c r="H97" s="18"/>
      <c r="I97" s="20">
        <f t="shared" si="8"/>
        <v>1</v>
      </c>
    </row>
    <row r="98" spans="1:9" s="1" customFormat="1" ht="10" customHeight="1" x14ac:dyDescent="0.25">
      <c r="A98" s="10"/>
      <c r="B98" s="21" t="s">
        <v>267</v>
      </c>
      <c r="C98" s="17">
        <v>1</v>
      </c>
      <c r="D98" s="18">
        <f t="shared" si="6"/>
        <v>1</v>
      </c>
      <c r="E98" s="18"/>
      <c r="F98" s="19">
        <v>0</v>
      </c>
      <c r="G98" s="18">
        <f t="shared" si="7"/>
        <v>0</v>
      </c>
      <c r="H98" s="18"/>
      <c r="I98" s="20">
        <f t="shared" si="8"/>
        <v>1</v>
      </c>
    </row>
    <row r="99" spans="1:9" s="1" customFormat="1" ht="10" customHeight="1" x14ac:dyDescent="0.25">
      <c r="A99" s="10"/>
      <c r="B99" s="21" t="s">
        <v>268</v>
      </c>
      <c r="C99" s="17">
        <v>1</v>
      </c>
      <c r="D99" s="18">
        <f t="shared" si="6"/>
        <v>1</v>
      </c>
      <c r="E99" s="18"/>
      <c r="F99" s="19">
        <v>0</v>
      </c>
      <c r="G99" s="18">
        <f t="shared" si="7"/>
        <v>0</v>
      </c>
      <c r="H99" s="18"/>
      <c r="I99" s="20">
        <f t="shared" si="8"/>
        <v>1</v>
      </c>
    </row>
    <row r="100" spans="1:9" s="1" customFormat="1" ht="10" customHeight="1" x14ac:dyDescent="0.25">
      <c r="A100" s="10"/>
      <c r="B100" s="21" t="s">
        <v>221</v>
      </c>
      <c r="C100" s="17">
        <v>1</v>
      </c>
      <c r="D100" s="18">
        <f t="shared" si="6"/>
        <v>1</v>
      </c>
      <c r="E100" s="18"/>
      <c r="F100" s="19">
        <v>0</v>
      </c>
      <c r="G100" s="18">
        <f t="shared" si="7"/>
        <v>0</v>
      </c>
      <c r="H100" s="18"/>
      <c r="I100" s="20">
        <f t="shared" si="8"/>
        <v>1</v>
      </c>
    </row>
    <row r="101" spans="1:9" s="1" customFormat="1" ht="10" customHeight="1" x14ac:dyDescent="0.25">
      <c r="A101" s="10"/>
      <c r="B101" s="21" t="s">
        <v>147</v>
      </c>
      <c r="C101" s="17">
        <v>2</v>
      </c>
      <c r="D101" s="18">
        <f>IFERROR(C101/I101,0)</f>
        <v>0.66666666666666663</v>
      </c>
      <c r="E101" s="18"/>
      <c r="F101" s="19">
        <v>1</v>
      </c>
      <c r="G101" s="18">
        <f>IFERROR(F101/I101,0)</f>
        <v>0.33333333333333331</v>
      </c>
      <c r="H101" s="18"/>
      <c r="I101" s="20">
        <f>SUM(C101,F101)</f>
        <v>3</v>
      </c>
    </row>
    <row r="102" spans="1:9" s="1" customFormat="1" ht="10" customHeight="1" x14ac:dyDescent="0.25">
      <c r="A102" s="10"/>
      <c r="B102" s="21" t="s">
        <v>269</v>
      </c>
      <c r="C102" s="17">
        <v>1</v>
      </c>
      <c r="D102" s="18">
        <f t="shared" si="6"/>
        <v>1</v>
      </c>
      <c r="E102" s="18"/>
      <c r="F102" s="19">
        <v>0</v>
      </c>
      <c r="G102" s="18">
        <f t="shared" si="7"/>
        <v>0</v>
      </c>
      <c r="H102" s="18"/>
      <c r="I102" s="20">
        <f t="shared" si="8"/>
        <v>1</v>
      </c>
    </row>
    <row r="103" spans="1:9" s="1" customFormat="1" ht="10" customHeight="1" x14ac:dyDescent="0.25">
      <c r="A103" s="10"/>
      <c r="B103" s="21" t="s">
        <v>270</v>
      </c>
      <c r="C103" s="17">
        <v>1</v>
      </c>
      <c r="D103" s="18">
        <f>IFERROR(C103/I103,0)</f>
        <v>1</v>
      </c>
      <c r="E103" s="18"/>
      <c r="F103" s="19">
        <v>0</v>
      </c>
      <c r="G103" s="18">
        <f>IFERROR(F103/I103,0)</f>
        <v>0</v>
      </c>
      <c r="H103" s="18"/>
      <c r="I103" s="20">
        <f>SUM(C103,F103)</f>
        <v>1</v>
      </c>
    </row>
    <row r="104" spans="1:9" s="10" customFormat="1" ht="10" customHeight="1" x14ac:dyDescent="0.25">
      <c r="B104" s="21" t="s">
        <v>255</v>
      </c>
      <c r="C104" s="17">
        <v>1</v>
      </c>
      <c r="D104" s="18">
        <f>IFERROR(C104/I104,0)</f>
        <v>1</v>
      </c>
      <c r="E104" s="18"/>
      <c r="F104" s="19">
        <v>0</v>
      </c>
      <c r="G104" s="18">
        <f>IFERROR(F104/I104,0)</f>
        <v>0</v>
      </c>
      <c r="H104" s="18"/>
      <c r="I104" s="20">
        <f t="shared" si="8"/>
        <v>1</v>
      </c>
    </row>
    <row r="105" spans="1:9" s="10" customFormat="1" ht="10" customHeight="1" x14ac:dyDescent="0.25">
      <c r="B105" s="21" t="s">
        <v>272</v>
      </c>
      <c r="C105" s="17">
        <v>1</v>
      </c>
      <c r="D105" s="18">
        <f>IFERROR(C105/I105,0)</f>
        <v>1</v>
      </c>
      <c r="E105" s="18"/>
      <c r="F105" s="19">
        <v>0</v>
      </c>
      <c r="G105" s="18">
        <f>IFERROR(F105/I105,0)</f>
        <v>0</v>
      </c>
      <c r="H105" s="18"/>
      <c r="I105" s="20">
        <f t="shared" si="8"/>
        <v>1</v>
      </c>
    </row>
    <row r="106" spans="1:9" s="10" customFormat="1" ht="10" customHeight="1" x14ac:dyDescent="0.25">
      <c r="B106" s="21" t="s">
        <v>271</v>
      </c>
      <c r="C106" s="17">
        <v>1</v>
      </c>
      <c r="D106" s="18">
        <f>IFERROR(C106/I106,0)</f>
        <v>1</v>
      </c>
      <c r="E106" s="18"/>
      <c r="F106" s="19">
        <v>0</v>
      </c>
      <c r="G106" s="18">
        <f>IFERROR(F106/I106,0)</f>
        <v>0</v>
      </c>
      <c r="H106" s="18"/>
      <c r="I106" s="20">
        <f t="shared" si="8"/>
        <v>1</v>
      </c>
    </row>
    <row r="107" spans="1:9" s="1" customFormat="1" ht="10" customHeight="1" x14ac:dyDescent="0.25">
      <c r="A107" s="17"/>
      <c r="B107" s="17" t="s">
        <v>53</v>
      </c>
      <c r="C107" s="17"/>
      <c r="D107" s="17"/>
      <c r="E107" s="17"/>
      <c r="F107" s="17"/>
      <c r="G107" s="18"/>
      <c r="H107" s="18"/>
      <c r="I107" s="20"/>
    </row>
    <row r="108" spans="1:9" s="10" customFormat="1" ht="10" customHeight="1" x14ac:dyDescent="0.25">
      <c r="B108" s="21" t="s">
        <v>31</v>
      </c>
      <c r="C108" s="17">
        <v>4</v>
      </c>
      <c r="D108" s="18">
        <f t="shared" ref="D108:D128" si="9">IFERROR(C108/I108,0)</f>
        <v>0.8</v>
      </c>
      <c r="E108" s="18"/>
      <c r="F108" s="19">
        <v>1</v>
      </c>
      <c r="G108" s="18">
        <f t="shared" ref="G108:G128" si="10">IFERROR(F108/I108,0)</f>
        <v>0.2</v>
      </c>
      <c r="H108" s="18"/>
      <c r="I108" s="20">
        <f t="shared" ref="I108:I122" si="11">SUM(C108,F108)</f>
        <v>5</v>
      </c>
    </row>
    <row r="109" spans="1:9" s="1" customFormat="1" ht="10" customHeight="1" x14ac:dyDescent="0.25">
      <c r="A109" s="10"/>
      <c r="B109" s="21" t="s">
        <v>33</v>
      </c>
      <c r="C109" s="17">
        <v>1</v>
      </c>
      <c r="D109" s="18">
        <f t="shared" si="9"/>
        <v>0.33333333333333331</v>
      </c>
      <c r="E109" s="18"/>
      <c r="F109" s="19">
        <v>2</v>
      </c>
      <c r="G109" s="18">
        <f t="shared" si="10"/>
        <v>0.66666666666666663</v>
      </c>
      <c r="H109" s="18"/>
      <c r="I109" s="20">
        <f t="shared" si="11"/>
        <v>3</v>
      </c>
    </row>
    <row r="110" spans="1:9" s="1" customFormat="1" ht="10" customHeight="1" x14ac:dyDescent="0.25">
      <c r="A110" s="10"/>
      <c r="B110" s="21" t="s">
        <v>35</v>
      </c>
      <c r="C110" s="17">
        <v>6</v>
      </c>
      <c r="D110" s="18">
        <f t="shared" si="9"/>
        <v>0.3</v>
      </c>
      <c r="E110" s="18"/>
      <c r="F110" s="19">
        <v>14</v>
      </c>
      <c r="G110" s="18">
        <f t="shared" si="10"/>
        <v>0.7</v>
      </c>
      <c r="H110" s="18"/>
      <c r="I110" s="20">
        <f t="shared" si="11"/>
        <v>20</v>
      </c>
    </row>
    <row r="111" spans="1:9" s="1" customFormat="1" ht="10" customHeight="1" x14ac:dyDescent="0.25">
      <c r="A111" s="10"/>
      <c r="B111" s="21" t="s">
        <v>36</v>
      </c>
      <c r="C111" s="17">
        <v>4</v>
      </c>
      <c r="D111" s="18">
        <f t="shared" si="9"/>
        <v>0.66666666666666663</v>
      </c>
      <c r="E111" s="18"/>
      <c r="F111" s="19">
        <v>2</v>
      </c>
      <c r="G111" s="18">
        <f t="shared" si="10"/>
        <v>0.33333333333333331</v>
      </c>
      <c r="H111" s="18"/>
      <c r="I111" s="20">
        <f t="shared" si="11"/>
        <v>6</v>
      </c>
    </row>
    <row r="112" spans="1:9" s="1" customFormat="1" ht="10" customHeight="1" x14ac:dyDescent="0.25">
      <c r="A112" s="10"/>
      <c r="B112" s="21" t="s">
        <v>37</v>
      </c>
      <c r="C112" s="17">
        <v>2</v>
      </c>
      <c r="D112" s="18">
        <f t="shared" si="9"/>
        <v>0.5</v>
      </c>
      <c r="E112" s="18"/>
      <c r="F112" s="19">
        <v>2</v>
      </c>
      <c r="G112" s="18">
        <f t="shared" si="10"/>
        <v>0.5</v>
      </c>
      <c r="H112" s="18"/>
      <c r="I112" s="20">
        <f t="shared" si="11"/>
        <v>4</v>
      </c>
    </row>
    <row r="113" spans="1:9" s="1" customFormat="1" ht="10" customHeight="1" x14ac:dyDescent="0.25">
      <c r="A113" s="10"/>
      <c r="B113" s="21" t="s">
        <v>40</v>
      </c>
      <c r="C113" s="17">
        <v>6</v>
      </c>
      <c r="D113" s="18">
        <f t="shared" si="9"/>
        <v>0.8571428571428571</v>
      </c>
      <c r="E113" s="18"/>
      <c r="F113" s="19">
        <v>1</v>
      </c>
      <c r="G113" s="18">
        <f t="shared" si="10"/>
        <v>0.14285714285714285</v>
      </c>
      <c r="H113" s="18"/>
      <c r="I113" s="20">
        <f t="shared" si="11"/>
        <v>7</v>
      </c>
    </row>
    <row r="114" spans="1:9" s="1" customFormat="1" ht="10" customHeight="1" x14ac:dyDescent="0.25">
      <c r="A114" s="10"/>
      <c r="B114" s="21" t="s">
        <v>41</v>
      </c>
      <c r="C114" s="17">
        <v>1</v>
      </c>
      <c r="D114" s="18">
        <f t="shared" si="9"/>
        <v>0.5</v>
      </c>
      <c r="E114" s="18"/>
      <c r="F114" s="19">
        <v>1</v>
      </c>
      <c r="G114" s="18">
        <f t="shared" si="10"/>
        <v>0.5</v>
      </c>
      <c r="H114" s="18"/>
      <c r="I114" s="20">
        <f t="shared" si="11"/>
        <v>2</v>
      </c>
    </row>
    <row r="115" spans="1:9" s="1" customFormat="1" ht="10" customHeight="1" x14ac:dyDescent="0.25">
      <c r="A115" s="10"/>
      <c r="B115" s="21" t="s">
        <v>42</v>
      </c>
      <c r="C115" s="17">
        <v>7</v>
      </c>
      <c r="D115" s="18">
        <f t="shared" si="9"/>
        <v>0.875</v>
      </c>
      <c r="E115" s="18"/>
      <c r="F115" s="19">
        <v>1</v>
      </c>
      <c r="G115" s="18">
        <f t="shared" si="10"/>
        <v>0.125</v>
      </c>
      <c r="H115" s="18"/>
      <c r="I115" s="20">
        <f t="shared" si="11"/>
        <v>8</v>
      </c>
    </row>
    <row r="116" spans="1:9" s="1" customFormat="1" ht="10" customHeight="1" x14ac:dyDescent="0.25">
      <c r="A116" s="10"/>
      <c r="B116" s="21" t="s">
        <v>43</v>
      </c>
      <c r="C116" s="19">
        <v>14</v>
      </c>
      <c r="D116" s="18">
        <f t="shared" si="9"/>
        <v>0.875</v>
      </c>
      <c r="E116" s="18"/>
      <c r="F116" s="17">
        <v>2</v>
      </c>
      <c r="G116" s="18">
        <f t="shared" si="10"/>
        <v>0.125</v>
      </c>
      <c r="H116" s="18"/>
      <c r="I116" s="20">
        <f t="shared" si="11"/>
        <v>16</v>
      </c>
    </row>
    <row r="117" spans="1:9" s="1" customFormat="1" ht="10" customHeight="1" x14ac:dyDescent="0.25">
      <c r="A117" s="10"/>
      <c r="B117" s="21" t="s">
        <v>45</v>
      </c>
      <c r="C117" s="17">
        <v>4</v>
      </c>
      <c r="D117" s="18">
        <f t="shared" si="9"/>
        <v>1</v>
      </c>
      <c r="E117" s="18"/>
      <c r="F117" s="19">
        <v>0</v>
      </c>
      <c r="G117" s="18">
        <f t="shared" si="10"/>
        <v>0</v>
      </c>
      <c r="H117" s="18"/>
      <c r="I117" s="20">
        <f t="shared" si="11"/>
        <v>4</v>
      </c>
    </row>
    <row r="118" spans="1:9" s="1" customFormat="1" ht="10" customHeight="1" x14ac:dyDescent="0.25">
      <c r="A118" s="10"/>
      <c r="B118" s="21" t="s">
        <v>47</v>
      </c>
      <c r="C118" s="17">
        <v>7</v>
      </c>
      <c r="D118" s="18">
        <f t="shared" si="9"/>
        <v>0.53846153846153844</v>
      </c>
      <c r="E118" s="18"/>
      <c r="F118" s="19">
        <v>6</v>
      </c>
      <c r="G118" s="18">
        <f t="shared" si="10"/>
        <v>0.46153846153846156</v>
      </c>
      <c r="H118" s="18"/>
      <c r="I118" s="20">
        <f t="shared" si="11"/>
        <v>13</v>
      </c>
    </row>
    <row r="119" spans="1:9" s="1" customFormat="1" ht="10" customHeight="1" x14ac:dyDescent="0.25">
      <c r="A119" s="10"/>
      <c r="B119" s="21" t="s">
        <v>48</v>
      </c>
      <c r="C119" s="17">
        <v>42</v>
      </c>
      <c r="D119" s="18">
        <f t="shared" si="9"/>
        <v>0.79245283018867929</v>
      </c>
      <c r="E119" s="18"/>
      <c r="F119" s="19">
        <v>11</v>
      </c>
      <c r="G119" s="18">
        <f t="shared" si="10"/>
        <v>0.20754716981132076</v>
      </c>
      <c r="H119" s="18"/>
      <c r="I119" s="20">
        <f t="shared" si="11"/>
        <v>53</v>
      </c>
    </row>
    <row r="120" spans="1:9" s="1" customFormat="1" ht="10" customHeight="1" x14ac:dyDescent="0.25">
      <c r="A120" s="10"/>
      <c r="B120" s="21" t="s">
        <v>49</v>
      </c>
      <c r="C120" s="17">
        <v>2</v>
      </c>
      <c r="D120" s="18">
        <f t="shared" si="9"/>
        <v>1</v>
      </c>
      <c r="E120" s="18"/>
      <c r="F120" s="19">
        <v>0</v>
      </c>
      <c r="G120" s="18">
        <f t="shared" si="10"/>
        <v>0</v>
      </c>
      <c r="H120" s="18"/>
      <c r="I120" s="20">
        <f t="shared" si="11"/>
        <v>2</v>
      </c>
    </row>
    <row r="121" spans="1:9" s="10" customFormat="1" ht="10" customHeight="1" x14ac:dyDescent="0.25">
      <c r="B121" s="21" t="s">
        <v>50</v>
      </c>
      <c r="C121" s="17">
        <v>7</v>
      </c>
      <c r="D121" s="18">
        <f t="shared" si="9"/>
        <v>0.875</v>
      </c>
      <c r="E121" s="18"/>
      <c r="F121" s="19">
        <v>1</v>
      </c>
      <c r="G121" s="18">
        <f t="shared" si="10"/>
        <v>0.125</v>
      </c>
      <c r="H121" s="18"/>
      <c r="I121" s="20">
        <f t="shared" si="11"/>
        <v>8</v>
      </c>
    </row>
    <row r="122" spans="1:9" s="10" customFormat="1" ht="10" customHeight="1" x14ac:dyDescent="0.25">
      <c r="B122" s="21" t="s">
        <v>51</v>
      </c>
      <c r="C122" s="17">
        <v>1</v>
      </c>
      <c r="D122" s="18">
        <f t="shared" si="9"/>
        <v>1</v>
      </c>
      <c r="E122" s="18"/>
      <c r="F122" s="19">
        <v>0</v>
      </c>
      <c r="G122" s="18">
        <f t="shared" si="10"/>
        <v>0</v>
      </c>
      <c r="H122" s="18"/>
      <c r="I122" s="20">
        <f t="shared" si="11"/>
        <v>1</v>
      </c>
    </row>
    <row r="123" spans="1:9" s="1" customFormat="1" ht="10" customHeight="1" x14ac:dyDescent="0.25">
      <c r="A123" s="17"/>
      <c r="B123" s="17" t="s">
        <v>166</v>
      </c>
      <c r="C123" s="17"/>
      <c r="D123" s="18"/>
      <c r="E123" s="18"/>
      <c r="F123" s="19"/>
      <c r="G123" s="18"/>
      <c r="H123" s="18"/>
      <c r="I123" s="20"/>
    </row>
    <row r="124" spans="1:9" s="1" customFormat="1" ht="10" customHeight="1" x14ac:dyDescent="0.25">
      <c r="A124" s="10"/>
      <c r="B124" s="21" t="s">
        <v>248</v>
      </c>
      <c r="C124" s="17">
        <v>1</v>
      </c>
      <c r="D124" s="18">
        <f t="shared" si="9"/>
        <v>1</v>
      </c>
      <c r="E124" s="18"/>
      <c r="F124" s="19">
        <v>0</v>
      </c>
      <c r="G124" s="18">
        <f t="shared" si="10"/>
        <v>0</v>
      </c>
      <c r="H124" s="18"/>
      <c r="I124" s="20">
        <f>SUM(C124,F124)</f>
        <v>1</v>
      </c>
    </row>
    <row r="125" spans="1:9" s="1" customFormat="1" ht="10" customHeight="1" x14ac:dyDescent="0.25">
      <c r="A125" s="17"/>
      <c r="B125" s="17" t="s">
        <v>55</v>
      </c>
      <c r="C125" s="17"/>
      <c r="D125" s="18"/>
      <c r="E125" s="18"/>
      <c r="F125" s="19"/>
      <c r="G125" s="18"/>
      <c r="H125" s="18"/>
      <c r="I125" s="20"/>
    </row>
    <row r="126" spans="1:9" s="1" customFormat="1" ht="10" customHeight="1" x14ac:dyDescent="0.25">
      <c r="A126" s="10"/>
      <c r="B126" s="21" t="s">
        <v>249</v>
      </c>
      <c r="C126" s="17">
        <v>1</v>
      </c>
      <c r="D126" s="18">
        <f t="shared" si="9"/>
        <v>1</v>
      </c>
      <c r="E126" s="18"/>
      <c r="F126" s="19">
        <v>0</v>
      </c>
      <c r="G126" s="18">
        <f t="shared" si="10"/>
        <v>0</v>
      </c>
      <c r="H126" s="18"/>
      <c r="I126" s="20">
        <f t="shared" ref="I126:I131" si="12">SUM(C126,F126)</f>
        <v>1</v>
      </c>
    </row>
    <row r="127" spans="1:9" s="1" customFormat="1" ht="10" customHeight="1" x14ac:dyDescent="0.25">
      <c r="A127" s="10"/>
      <c r="B127" s="21" t="s">
        <v>250</v>
      </c>
      <c r="C127" s="17">
        <v>1</v>
      </c>
      <c r="D127" s="18">
        <f t="shared" ref="D127" si="13">IFERROR(C127/I127,0)</f>
        <v>1</v>
      </c>
      <c r="E127" s="18"/>
      <c r="F127" s="19">
        <v>0</v>
      </c>
      <c r="G127" s="18">
        <f t="shared" ref="G127" si="14">IFERROR(F127/I127,0)</f>
        <v>0</v>
      </c>
      <c r="H127" s="18"/>
      <c r="I127" s="20">
        <f t="shared" ref="I127" si="15">SUM(C127,F127)</f>
        <v>1</v>
      </c>
    </row>
    <row r="128" spans="1:9" s="1" customFormat="1" ht="10" customHeight="1" x14ac:dyDescent="0.25">
      <c r="A128" s="10"/>
      <c r="B128" s="21" t="s">
        <v>251</v>
      </c>
      <c r="C128" s="17">
        <v>0</v>
      </c>
      <c r="D128" s="18">
        <f t="shared" si="9"/>
        <v>0</v>
      </c>
      <c r="E128" s="18"/>
      <c r="F128" s="19">
        <v>1</v>
      </c>
      <c r="G128" s="18">
        <f t="shared" si="10"/>
        <v>1</v>
      </c>
      <c r="H128" s="18"/>
      <c r="I128" s="20">
        <f t="shared" si="12"/>
        <v>1</v>
      </c>
    </row>
    <row r="129" spans="1:9" s="1" customFormat="1" ht="10" customHeight="1" x14ac:dyDescent="0.25">
      <c r="A129" s="10"/>
      <c r="B129" s="21" t="s">
        <v>252</v>
      </c>
      <c r="C129" s="17">
        <v>1</v>
      </c>
      <c r="D129" s="18">
        <f>IFERROR(C129/I129,0)</f>
        <v>1</v>
      </c>
      <c r="E129" s="18"/>
      <c r="F129" s="19">
        <v>0</v>
      </c>
      <c r="G129" s="18">
        <f>IFERROR(F129/I129,0)</f>
        <v>0</v>
      </c>
      <c r="H129" s="18"/>
      <c r="I129" s="20">
        <f t="shared" si="12"/>
        <v>1</v>
      </c>
    </row>
    <row r="130" spans="1:9" s="1" customFormat="1" ht="10" customHeight="1" x14ac:dyDescent="0.25">
      <c r="A130" s="10"/>
      <c r="B130" s="21" t="s">
        <v>253</v>
      </c>
      <c r="C130" s="17">
        <v>0</v>
      </c>
      <c r="D130" s="18">
        <f>IFERROR(C130/I130,0)</f>
        <v>0</v>
      </c>
      <c r="E130" s="18"/>
      <c r="F130" s="19">
        <v>1</v>
      </c>
      <c r="G130" s="18">
        <f>IFERROR(F130/I130,0)</f>
        <v>1</v>
      </c>
      <c r="H130" s="18"/>
      <c r="I130" s="20">
        <f t="shared" si="12"/>
        <v>1</v>
      </c>
    </row>
    <row r="131" spans="1:9" s="1" customFormat="1" ht="10" customHeight="1" x14ac:dyDescent="0.25">
      <c r="A131" s="10"/>
      <c r="B131" s="21" t="s">
        <v>254</v>
      </c>
      <c r="C131" s="17">
        <v>1</v>
      </c>
      <c r="D131" s="18">
        <f>IFERROR(C131/I131,0)</f>
        <v>1</v>
      </c>
      <c r="E131" s="18"/>
      <c r="F131" s="19">
        <v>0</v>
      </c>
      <c r="G131" s="18">
        <f>IFERROR(F131/I131,0)</f>
        <v>0</v>
      </c>
      <c r="H131" s="18"/>
      <c r="I131" s="20">
        <f t="shared" si="12"/>
        <v>1</v>
      </c>
    </row>
    <row r="132" spans="1:9" s="1" customFormat="1" ht="10" customHeight="1" x14ac:dyDescent="0.25">
      <c r="A132" s="17"/>
      <c r="B132" s="17" t="s">
        <v>54</v>
      </c>
      <c r="C132" s="17"/>
      <c r="D132" s="18"/>
      <c r="E132" s="18"/>
      <c r="F132" s="19"/>
      <c r="G132" s="18"/>
      <c r="H132" s="18"/>
      <c r="I132" s="20"/>
    </row>
    <row r="133" spans="1:9" s="1" customFormat="1" ht="10" customHeight="1" x14ac:dyDescent="0.25">
      <c r="A133" s="10"/>
      <c r="B133" s="21" t="s">
        <v>31</v>
      </c>
      <c r="C133" s="17">
        <v>6</v>
      </c>
      <c r="D133" s="18">
        <f t="shared" ref="D133:D147" si="16">IFERROR(C133/I133,0)</f>
        <v>1</v>
      </c>
      <c r="E133" s="18"/>
      <c r="F133" s="19">
        <v>0</v>
      </c>
      <c r="G133" s="18">
        <f t="shared" ref="G133:G147" si="17">IFERROR(F133/I133,0)</f>
        <v>0</v>
      </c>
      <c r="H133" s="18"/>
      <c r="I133" s="20">
        <f t="shared" ref="I133:I144" si="18">SUM(C133,F133)</f>
        <v>6</v>
      </c>
    </row>
    <row r="134" spans="1:9" s="1" customFormat="1" ht="10" customHeight="1" x14ac:dyDescent="0.25">
      <c r="A134" s="10"/>
      <c r="B134" s="21" t="s">
        <v>34</v>
      </c>
      <c r="C134" s="17">
        <v>7</v>
      </c>
      <c r="D134" s="18">
        <f t="shared" si="16"/>
        <v>0.77777777777777779</v>
      </c>
      <c r="E134" s="18"/>
      <c r="F134" s="19">
        <v>2</v>
      </c>
      <c r="G134" s="18">
        <f t="shared" si="17"/>
        <v>0.22222222222222221</v>
      </c>
      <c r="H134" s="18"/>
      <c r="I134" s="20">
        <f t="shared" si="18"/>
        <v>9</v>
      </c>
    </row>
    <row r="135" spans="1:9" s="1" customFormat="1" ht="10" customHeight="1" x14ac:dyDescent="0.25">
      <c r="A135" s="10"/>
      <c r="B135" s="21" t="s">
        <v>35</v>
      </c>
      <c r="C135" s="17">
        <v>4</v>
      </c>
      <c r="D135" s="18">
        <f t="shared" si="16"/>
        <v>0.66666666666666663</v>
      </c>
      <c r="E135" s="18"/>
      <c r="F135" s="19">
        <v>2</v>
      </c>
      <c r="G135" s="18">
        <f t="shared" si="17"/>
        <v>0.33333333333333331</v>
      </c>
      <c r="H135" s="18"/>
      <c r="I135" s="20">
        <f t="shared" si="18"/>
        <v>6</v>
      </c>
    </row>
    <row r="136" spans="1:9" s="1" customFormat="1" ht="10" customHeight="1" x14ac:dyDescent="0.25">
      <c r="A136" s="10"/>
      <c r="B136" s="21" t="s">
        <v>36</v>
      </c>
      <c r="C136" s="17">
        <v>7</v>
      </c>
      <c r="D136" s="18">
        <f t="shared" si="16"/>
        <v>0.875</v>
      </c>
      <c r="E136" s="18"/>
      <c r="F136" s="19">
        <v>1</v>
      </c>
      <c r="G136" s="18">
        <f t="shared" si="17"/>
        <v>0.125</v>
      </c>
      <c r="H136" s="18"/>
      <c r="I136" s="20">
        <f t="shared" si="18"/>
        <v>8</v>
      </c>
    </row>
    <row r="137" spans="1:9" s="1" customFormat="1" ht="10" customHeight="1" x14ac:dyDescent="0.25">
      <c r="A137" s="10"/>
      <c r="B137" s="21" t="s">
        <v>39</v>
      </c>
      <c r="C137" s="17">
        <v>0</v>
      </c>
      <c r="D137" s="18">
        <f t="shared" si="16"/>
        <v>0</v>
      </c>
      <c r="E137" s="18"/>
      <c r="F137" s="19">
        <v>1</v>
      </c>
      <c r="G137" s="18">
        <f t="shared" si="17"/>
        <v>1</v>
      </c>
      <c r="H137" s="18"/>
      <c r="I137" s="20">
        <f t="shared" si="18"/>
        <v>1</v>
      </c>
    </row>
    <row r="138" spans="1:9" s="1" customFormat="1" ht="10" customHeight="1" x14ac:dyDescent="0.25">
      <c r="A138" s="10"/>
      <c r="B138" s="21" t="s">
        <v>41</v>
      </c>
      <c r="C138" s="17">
        <v>4</v>
      </c>
      <c r="D138" s="18">
        <f t="shared" si="16"/>
        <v>0.66666666666666663</v>
      </c>
      <c r="E138" s="18"/>
      <c r="F138" s="19">
        <v>2</v>
      </c>
      <c r="G138" s="18">
        <f t="shared" si="17"/>
        <v>0.33333333333333331</v>
      </c>
      <c r="H138" s="18"/>
      <c r="I138" s="20">
        <f t="shared" si="18"/>
        <v>6</v>
      </c>
    </row>
    <row r="139" spans="1:9" s="1" customFormat="1" ht="10" customHeight="1" x14ac:dyDescent="0.25">
      <c r="A139" s="10"/>
      <c r="B139" s="21" t="s">
        <v>46</v>
      </c>
      <c r="C139" s="17">
        <v>0</v>
      </c>
      <c r="D139" s="18">
        <f t="shared" si="16"/>
        <v>0</v>
      </c>
      <c r="E139" s="18"/>
      <c r="F139" s="19">
        <v>1</v>
      </c>
      <c r="G139" s="18">
        <f t="shared" si="17"/>
        <v>1</v>
      </c>
      <c r="H139" s="18"/>
      <c r="I139" s="20">
        <f t="shared" si="18"/>
        <v>1</v>
      </c>
    </row>
    <row r="140" spans="1:9" s="1" customFormat="1" ht="10" customHeight="1" x14ac:dyDescent="0.25">
      <c r="A140" s="10"/>
      <c r="B140" s="21" t="s">
        <v>47</v>
      </c>
      <c r="C140" s="17">
        <v>5</v>
      </c>
      <c r="D140" s="18">
        <f t="shared" si="16"/>
        <v>0.625</v>
      </c>
      <c r="E140" s="18"/>
      <c r="F140" s="19">
        <v>3</v>
      </c>
      <c r="G140" s="18">
        <f t="shared" si="17"/>
        <v>0.375</v>
      </c>
      <c r="H140" s="18"/>
      <c r="I140" s="20">
        <f t="shared" si="18"/>
        <v>8</v>
      </c>
    </row>
    <row r="141" spans="1:9" s="1" customFormat="1" ht="10" customHeight="1" x14ac:dyDescent="0.25">
      <c r="A141" s="10"/>
      <c r="B141" s="21" t="s">
        <v>48</v>
      </c>
      <c r="C141" s="17">
        <v>26</v>
      </c>
      <c r="D141" s="18">
        <f t="shared" si="16"/>
        <v>0.74285714285714288</v>
      </c>
      <c r="E141" s="18"/>
      <c r="F141" s="19">
        <v>9</v>
      </c>
      <c r="G141" s="18">
        <f t="shared" si="17"/>
        <v>0.25714285714285712</v>
      </c>
      <c r="H141" s="18"/>
      <c r="I141" s="20">
        <f t="shared" si="18"/>
        <v>35</v>
      </c>
    </row>
    <row r="142" spans="1:9" s="1" customFormat="1" ht="10" customHeight="1" x14ac:dyDescent="0.25">
      <c r="A142" s="10"/>
      <c r="B142" s="21" t="s">
        <v>49</v>
      </c>
      <c r="C142" s="17">
        <v>1</v>
      </c>
      <c r="D142" s="18">
        <f t="shared" si="16"/>
        <v>1</v>
      </c>
      <c r="E142" s="18"/>
      <c r="F142" s="19">
        <v>0</v>
      </c>
      <c r="G142" s="18">
        <f t="shared" si="17"/>
        <v>0</v>
      </c>
      <c r="H142" s="18"/>
      <c r="I142" s="20">
        <f t="shared" si="18"/>
        <v>1</v>
      </c>
    </row>
    <row r="143" spans="1:9" s="1" customFormat="1" ht="10" customHeight="1" x14ac:dyDescent="0.25">
      <c r="A143" s="10"/>
      <c r="B143" s="21" t="s">
        <v>50</v>
      </c>
      <c r="C143" s="17">
        <v>2</v>
      </c>
      <c r="D143" s="18">
        <f>IFERROR(C143/I143,0)</f>
        <v>1</v>
      </c>
      <c r="E143" s="18"/>
      <c r="F143" s="19">
        <v>0</v>
      </c>
      <c r="G143" s="18">
        <f>IFERROR(F143/I143,0)</f>
        <v>0</v>
      </c>
      <c r="H143" s="18"/>
      <c r="I143" s="20">
        <f t="shared" si="18"/>
        <v>2</v>
      </c>
    </row>
    <row r="144" spans="1:9" s="10" customFormat="1" ht="10.3" x14ac:dyDescent="0.25">
      <c r="B144" s="21" t="s">
        <v>139</v>
      </c>
      <c r="C144" s="17">
        <v>2</v>
      </c>
      <c r="D144" s="18">
        <f>IFERROR(C144/I144,0)</f>
        <v>1</v>
      </c>
      <c r="E144" s="17"/>
      <c r="F144" s="17">
        <v>0</v>
      </c>
      <c r="G144" s="18">
        <f>IFERROR(F144/I144,0)</f>
        <v>0</v>
      </c>
      <c r="H144" s="17"/>
      <c r="I144" s="20">
        <f t="shared" si="18"/>
        <v>2</v>
      </c>
    </row>
    <row r="145" spans="1:9" s="1" customFormat="1" ht="11.25" customHeight="1" x14ac:dyDescent="0.25">
      <c r="A145" s="2" t="s">
        <v>192</v>
      </c>
      <c r="B145" s="17"/>
      <c r="C145" s="17"/>
      <c r="D145" s="18"/>
      <c r="E145" s="18"/>
      <c r="F145" s="19"/>
      <c r="G145" s="18"/>
      <c r="H145" s="18"/>
      <c r="I145" s="20"/>
    </row>
    <row r="146" spans="1:9" s="1" customFormat="1" ht="12" customHeight="1" x14ac:dyDescent="0.25">
      <c r="A146" s="17"/>
      <c r="B146" s="17" t="s">
        <v>230</v>
      </c>
      <c r="C146" s="17">
        <v>1</v>
      </c>
      <c r="D146" s="18">
        <f t="shared" si="16"/>
        <v>0.5</v>
      </c>
      <c r="E146" s="18"/>
      <c r="F146" s="19">
        <v>1</v>
      </c>
      <c r="G146" s="18">
        <f t="shared" si="17"/>
        <v>0.5</v>
      </c>
      <c r="H146" s="18"/>
      <c r="I146" s="20">
        <f>SUM(C146,F146)</f>
        <v>2</v>
      </c>
    </row>
    <row r="147" spans="1:9" s="1" customFormat="1" ht="11.25" customHeight="1" x14ac:dyDescent="0.25">
      <c r="A147" s="17"/>
      <c r="B147" s="17" t="s">
        <v>293</v>
      </c>
      <c r="C147" s="17">
        <v>4</v>
      </c>
      <c r="D147" s="18">
        <f t="shared" si="16"/>
        <v>1</v>
      </c>
      <c r="E147" s="18"/>
      <c r="F147" s="19">
        <v>0</v>
      </c>
      <c r="G147" s="18">
        <f t="shared" si="17"/>
        <v>0</v>
      </c>
      <c r="H147" s="18"/>
      <c r="I147" s="20">
        <f>SUM(C147,F147)</f>
        <v>4</v>
      </c>
    </row>
    <row r="148" spans="1:9" s="1" customFormat="1" ht="12" customHeight="1" x14ac:dyDescent="0.25">
      <c r="A148" s="17"/>
      <c r="B148" s="17" t="s">
        <v>298</v>
      </c>
      <c r="C148" s="17"/>
      <c r="D148" s="18"/>
      <c r="E148" s="18"/>
      <c r="F148" s="19"/>
      <c r="G148" s="18"/>
      <c r="H148" s="18"/>
      <c r="I148" s="20"/>
    </row>
    <row r="149" spans="1:9" s="1" customFormat="1" ht="11.25" customHeight="1" x14ac:dyDescent="0.25">
      <c r="A149" s="17"/>
      <c r="B149" s="21" t="s">
        <v>36</v>
      </c>
      <c r="C149" s="17">
        <v>3</v>
      </c>
      <c r="D149" s="18">
        <f>IFERROR(C149/I149,0)</f>
        <v>0.75</v>
      </c>
      <c r="E149" s="18"/>
      <c r="F149" s="19">
        <v>1</v>
      </c>
      <c r="G149" s="18">
        <f>IFERROR(F149/I149,0)</f>
        <v>0.25</v>
      </c>
      <c r="H149" s="18"/>
      <c r="I149" s="20">
        <f t="shared" ref="I149:I158" si="19">SUM(C149,F149)</f>
        <v>4</v>
      </c>
    </row>
    <row r="150" spans="1:9" s="1" customFormat="1" ht="12" customHeight="1" x14ac:dyDescent="0.25">
      <c r="A150" s="10"/>
      <c r="B150" s="21" t="s">
        <v>229</v>
      </c>
      <c r="C150" s="17">
        <v>8</v>
      </c>
      <c r="D150" s="18">
        <f t="shared" ref="D150:D156" si="20">IFERROR(C150/I150,0)</f>
        <v>0.72727272727272729</v>
      </c>
      <c r="E150" s="18"/>
      <c r="F150" s="19">
        <v>3</v>
      </c>
      <c r="G150" s="18">
        <f t="shared" ref="G150:G156" si="21">IFERROR(F150/I150,0)</f>
        <v>0.27272727272727271</v>
      </c>
      <c r="H150" s="18"/>
      <c r="I150" s="20">
        <f t="shared" si="19"/>
        <v>11</v>
      </c>
    </row>
    <row r="151" spans="1:9" s="3" customFormat="1" ht="11.25" customHeight="1" x14ac:dyDescent="0.25">
      <c r="A151" s="10"/>
      <c r="B151" s="17" t="s">
        <v>172</v>
      </c>
      <c r="C151" s="17">
        <v>1</v>
      </c>
      <c r="D151" s="18">
        <f t="shared" si="20"/>
        <v>1</v>
      </c>
      <c r="E151" s="18"/>
      <c r="F151" s="19">
        <v>0</v>
      </c>
      <c r="G151" s="18">
        <f t="shared" si="21"/>
        <v>0</v>
      </c>
      <c r="H151" s="18"/>
      <c r="I151" s="20">
        <f t="shared" si="19"/>
        <v>1</v>
      </c>
    </row>
    <row r="152" spans="1:9" s="3" customFormat="1" ht="11.25" customHeight="1" x14ac:dyDescent="0.25">
      <c r="A152" s="10"/>
      <c r="B152" s="21" t="s">
        <v>211</v>
      </c>
      <c r="C152" s="17">
        <v>0</v>
      </c>
      <c r="D152" s="18">
        <f t="shared" si="20"/>
        <v>0</v>
      </c>
      <c r="E152" s="18"/>
      <c r="F152" s="19">
        <v>1</v>
      </c>
      <c r="G152" s="18">
        <f t="shared" si="21"/>
        <v>1</v>
      </c>
      <c r="H152" s="18"/>
      <c r="I152" s="20">
        <f t="shared" si="19"/>
        <v>1</v>
      </c>
    </row>
    <row r="153" spans="1:9" s="1" customFormat="1" ht="10" customHeight="1" x14ac:dyDescent="0.25">
      <c r="A153" s="10"/>
      <c r="B153" s="21" t="s">
        <v>41</v>
      </c>
      <c r="C153" s="17">
        <v>1</v>
      </c>
      <c r="D153" s="18">
        <f t="shared" si="20"/>
        <v>1</v>
      </c>
      <c r="E153" s="18"/>
      <c r="F153" s="19">
        <v>0</v>
      </c>
      <c r="G153" s="18">
        <f t="shared" si="21"/>
        <v>0</v>
      </c>
      <c r="H153" s="18"/>
      <c r="I153" s="20">
        <f t="shared" si="19"/>
        <v>1</v>
      </c>
    </row>
    <row r="154" spans="1:9" s="1" customFormat="1" ht="10" customHeight="1" x14ac:dyDescent="0.25">
      <c r="A154" s="10"/>
      <c r="B154" s="21" t="s">
        <v>44</v>
      </c>
      <c r="C154" s="17">
        <v>1</v>
      </c>
      <c r="D154" s="18">
        <f t="shared" si="20"/>
        <v>1</v>
      </c>
      <c r="E154" s="18"/>
      <c r="F154" s="19">
        <v>0</v>
      </c>
      <c r="G154" s="18">
        <f t="shared" si="21"/>
        <v>0</v>
      </c>
      <c r="H154" s="18"/>
      <c r="I154" s="20">
        <f t="shared" si="19"/>
        <v>1</v>
      </c>
    </row>
    <row r="155" spans="1:9" s="1" customFormat="1" ht="10" customHeight="1" x14ac:dyDescent="0.25">
      <c r="A155" s="10"/>
      <c r="B155" s="21" t="s">
        <v>47</v>
      </c>
      <c r="C155" s="17">
        <v>0</v>
      </c>
      <c r="D155" s="18">
        <f t="shared" si="20"/>
        <v>0</v>
      </c>
      <c r="E155" s="18"/>
      <c r="F155" s="19">
        <v>4</v>
      </c>
      <c r="G155" s="18">
        <f t="shared" si="21"/>
        <v>1</v>
      </c>
      <c r="H155" s="18"/>
      <c r="I155" s="20">
        <f t="shared" si="19"/>
        <v>4</v>
      </c>
    </row>
    <row r="156" spans="1:9" s="1" customFormat="1" ht="10" customHeight="1" x14ac:dyDescent="0.25">
      <c r="A156" s="10"/>
      <c r="B156" s="21" t="s">
        <v>48</v>
      </c>
      <c r="C156" s="17">
        <v>6</v>
      </c>
      <c r="D156" s="18">
        <f t="shared" si="20"/>
        <v>0.8571428571428571</v>
      </c>
      <c r="E156" s="18"/>
      <c r="F156" s="19">
        <v>1</v>
      </c>
      <c r="G156" s="18">
        <f t="shared" si="21"/>
        <v>0.14285714285714285</v>
      </c>
      <c r="H156" s="18"/>
      <c r="I156" s="20">
        <f t="shared" si="19"/>
        <v>7</v>
      </c>
    </row>
    <row r="157" spans="1:9" s="10" customFormat="1" ht="10" customHeight="1" x14ac:dyDescent="0.25">
      <c r="A157" s="17"/>
      <c r="B157" s="21" t="s">
        <v>51</v>
      </c>
      <c r="C157" s="17">
        <v>0</v>
      </c>
      <c r="D157" s="18">
        <f>IFERROR(C157/I157,0)</f>
        <v>0</v>
      </c>
      <c r="E157" s="18"/>
      <c r="F157" s="19">
        <v>1</v>
      </c>
      <c r="G157" s="18">
        <f>IFERROR(F157/I157,0)</f>
        <v>1</v>
      </c>
      <c r="H157" s="18"/>
      <c r="I157" s="20">
        <f>SUM(C157,F157)</f>
        <v>1</v>
      </c>
    </row>
    <row r="158" spans="1:9" s="1" customFormat="1" ht="10" customHeight="1" x14ac:dyDescent="0.25">
      <c r="A158" s="17"/>
      <c r="B158" s="17" t="s">
        <v>56</v>
      </c>
      <c r="C158" s="17">
        <v>11</v>
      </c>
      <c r="D158" s="18">
        <f>IFERROR(C158/I158,0)</f>
        <v>0.6875</v>
      </c>
      <c r="E158" s="18"/>
      <c r="F158" s="19">
        <v>5</v>
      </c>
      <c r="G158" s="18">
        <f>IFERROR(F158/I158,0)</f>
        <v>0.3125</v>
      </c>
      <c r="H158" s="18"/>
      <c r="I158" s="20">
        <f t="shared" si="19"/>
        <v>16</v>
      </c>
    </row>
    <row r="159" spans="1:9" s="1" customFormat="1" ht="9" customHeight="1" x14ac:dyDescent="0.25">
      <c r="A159" s="10"/>
      <c r="B159" s="17"/>
      <c r="C159" s="17"/>
      <c r="D159" s="18"/>
      <c r="E159" s="18"/>
      <c r="F159" s="19"/>
      <c r="G159" s="18"/>
      <c r="H159" s="18"/>
      <c r="I159" s="20"/>
    </row>
    <row r="160" spans="1:9" s="2" customFormat="1" ht="11.25" customHeight="1" x14ac:dyDescent="0.25">
      <c r="B160" s="42" t="s">
        <v>184</v>
      </c>
      <c r="C160" s="22">
        <f>SUM(C49:C159)</f>
        <v>625</v>
      </c>
      <c r="D160" s="18">
        <f>C160/I160</f>
        <v>0.60328185328185324</v>
      </c>
      <c r="E160" s="18"/>
      <c r="F160" s="22">
        <f>SUM(F49:F159)</f>
        <v>411</v>
      </c>
      <c r="G160" s="18">
        <f>F160/I160</f>
        <v>0.3967181467181467</v>
      </c>
      <c r="H160" s="18"/>
      <c r="I160" s="31">
        <f>SUM(C160,F160)</f>
        <v>1036</v>
      </c>
    </row>
    <row r="161" spans="1:9" s="1" customFormat="1" ht="9" customHeight="1" x14ac:dyDescent="0.25">
      <c r="A161" s="25"/>
      <c r="B161" s="17"/>
      <c r="C161" s="17"/>
      <c r="D161" s="18"/>
      <c r="E161" s="18"/>
      <c r="F161" s="19"/>
      <c r="G161" s="18"/>
      <c r="H161" s="18"/>
      <c r="I161" s="20"/>
    </row>
    <row r="162" spans="1:9" s="1" customFormat="1" ht="11.25" customHeight="1" x14ac:dyDescent="0.25">
      <c r="A162" s="2" t="s">
        <v>11</v>
      </c>
      <c r="B162" s="17"/>
      <c r="C162" s="17"/>
      <c r="D162" s="10"/>
      <c r="E162" s="10"/>
      <c r="F162" s="10"/>
      <c r="G162" s="18"/>
      <c r="H162" s="18"/>
      <c r="I162" s="20"/>
    </row>
    <row r="163" spans="1:9" s="1" customFormat="1" ht="11.25" customHeight="1" x14ac:dyDescent="0.25">
      <c r="A163" s="17"/>
      <c r="B163" s="17" t="s">
        <v>57</v>
      </c>
      <c r="C163" s="17"/>
      <c r="D163" s="18"/>
      <c r="E163" s="18"/>
      <c r="F163" s="19"/>
      <c r="G163" s="18"/>
      <c r="H163" s="18"/>
      <c r="I163" s="20"/>
    </row>
    <row r="164" spans="1:9" s="1" customFormat="1" ht="10" customHeight="1" x14ac:dyDescent="0.25">
      <c r="A164" s="10"/>
      <c r="B164" s="21" t="s">
        <v>156</v>
      </c>
      <c r="C164" s="17">
        <v>2</v>
      </c>
      <c r="D164" s="18">
        <f t="shared" ref="D164:D169" si="22">IFERROR(C164/I164,0)</f>
        <v>0.33333333333333331</v>
      </c>
      <c r="E164" s="18"/>
      <c r="F164" s="19">
        <v>4</v>
      </c>
      <c r="G164" s="18">
        <f t="shared" ref="G164:G169" si="23">IFERROR(F164/I164,0)</f>
        <v>0.66666666666666663</v>
      </c>
      <c r="H164" s="18"/>
      <c r="I164" s="20">
        <f t="shared" ref="I164:I169" si="24">SUM(C164,F164)</f>
        <v>6</v>
      </c>
    </row>
    <row r="165" spans="1:9" s="1" customFormat="1" ht="10" customHeight="1" x14ac:dyDescent="0.25">
      <c r="A165" s="10"/>
      <c r="B165" s="21" t="s">
        <v>157</v>
      </c>
      <c r="C165" s="36">
        <v>1</v>
      </c>
      <c r="D165" s="18">
        <f t="shared" si="22"/>
        <v>1</v>
      </c>
      <c r="E165" s="18"/>
      <c r="F165" s="37">
        <v>0</v>
      </c>
      <c r="G165" s="18">
        <f t="shared" si="23"/>
        <v>0</v>
      </c>
      <c r="H165" s="18"/>
      <c r="I165" s="20">
        <f t="shared" si="24"/>
        <v>1</v>
      </c>
    </row>
    <row r="166" spans="1:9" s="1" customFormat="1" ht="10" customHeight="1" x14ac:dyDescent="0.25">
      <c r="A166" s="10"/>
      <c r="B166" s="21" t="s">
        <v>58</v>
      </c>
      <c r="C166" s="36">
        <v>3</v>
      </c>
      <c r="D166" s="18">
        <f t="shared" si="22"/>
        <v>0.75</v>
      </c>
      <c r="E166" s="18"/>
      <c r="F166" s="37">
        <v>1</v>
      </c>
      <c r="G166" s="18">
        <f t="shared" si="23"/>
        <v>0.25</v>
      </c>
      <c r="H166" s="18"/>
      <c r="I166" s="20">
        <f t="shared" si="24"/>
        <v>4</v>
      </c>
    </row>
    <row r="167" spans="1:9" s="10" customFormat="1" ht="10" customHeight="1" x14ac:dyDescent="0.25">
      <c r="A167" s="17"/>
      <c r="B167" s="21" t="s">
        <v>247</v>
      </c>
      <c r="C167" s="36">
        <v>0</v>
      </c>
      <c r="D167" s="18">
        <f t="shared" si="22"/>
        <v>0</v>
      </c>
      <c r="E167" s="18"/>
      <c r="F167" s="37">
        <v>1</v>
      </c>
      <c r="G167" s="18">
        <f t="shared" si="23"/>
        <v>1</v>
      </c>
      <c r="H167" s="18"/>
      <c r="I167" s="20">
        <f>SUM(C167,F167)</f>
        <v>1</v>
      </c>
    </row>
    <row r="168" spans="1:9" s="1" customFormat="1" ht="10" customHeight="1" x14ac:dyDescent="0.25">
      <c r="A168" s="10"/>
      <c r="B168" s="21" t="s">
        <v>59</v>
      </c>
      <c r="C168" s="36">
        <v>0</v>
      </c>
      <c r="D168" s="18">
        <f t="shared" si="22"/>
        <v>0</v>
      </c>
      <c r="E168" s="18"/>
      <c r="F168" s="37">
        <v>1</v>
      </c>
      <c r="G168" s="18">
        <f t="shared" si="23"/>
        <v>1</v>
      </c>
      <c r="H168" s="18"/>
      <c r="I168" s="20">
        <f>SUM(C168,F168)</f>
        <v>1</v>
      </c>
    </row>
    <row r="169" spans="1:9" s="1" customFormat="1" ht="10" customHeight="1" x14ac:dyDescent="0.25">
      <c r="A169" s="10"/>
      <c r="B169" s="21" t="s">
        <v>164</v>
      </c>
      <c r="C169" s="36">
        <v>2</v>
      </c>
      <c r="D169" s="18">
        <f t="shared" si="22"/>
        <v>1</v>
      </c>
      <c r="E169" s="18"/>
      <c r="F169" s="37">
        <v>0</v>
      </c>
      <c r="G169" s="18">
        <f t="shared" si="23"/>
        <v>0</v>
      </c>
      <c r="H169" s="18"/>
      <c r="I169" s="20">
        <f t="shared" si="24"/>
        <v>2</v>
      </c>
    </row>
    <row r="170" spans="1:9" s="1" customFormat="1" ht="10" customHeight="1" x14ac:dyDescent="0.25">
      <c r="A170" s="10"/>
      <c r="B170" s="17" t="s">
        <v>60</v>
      </c>
      <c r="C170" s="17"/>
      <c r="D170" s="18"/>
      <c r="E170" s="18"/>
      <c r="F170" s="19"/>
      <c r="G170" s="18"/>
      <c r="H170" s="18"/>
      <c r="I170" s="20"/>
    </row>
    <row r="171" spans="1:9" s="10" customFormat="1" ht="10" customHeight="1" x14ac:dyDescent="0.25">
      <c r="A171" s="17"/>
      <c r="B171" s="21" t="s">
        <v>209</v>
      </c>
      <c r="C171" s="17"/>
      <c r="D171" s="18"/>
      <c r="E171" s="18"/>
      <c r="F171" s="19"/>
      <c r="G171" s="18"/>
      <c r="H171" s="18"/>
      <c r="I171" s="20"/>
    </row>
    <row r="172" spans="1:9" s="1" customFormat="1" ht="10" customHeight="1" x14ac:dyDescent="0.25">
      <c r="A172" s="10"/>
      <c r="B172" s="21" t="s">
        <v>63</v>
      </c>
      <c r="C172" s="36">
        <v>5</v>
      </c>
      <c r="D172" s="18">
        <f t="shared" ref="D172:D177" si="25">IFERROR(C172/I172,0)</f>
        <v>0.3125</v>
      </c>
      <c r="E172" s="18"/>
      <c r="F172" s="37">
        <v>11</v>
      </c>
      <c r="G172" s="18">
        <f t="shared" ref="G172:G177" si="26">IFERROR(F172/I172,0)</f>
        <v>0.6875</v>
      </c>
      <c r="H172" s="18"/>
      <c r="I172" s="20">
        <f t="shared" ref="I172:I177" si="27">SUM(C172,F172)</f>
        <v>16</v>
      </c>
    </row>
    <row r="173" spans="1:9" s="1" customFormat="1" ht="10" customHeight="1" x14ac:dyDescent="0.25">
      <c r="A173" s="10"/>
      <c r="B173" s="21" t="s">
        <v>65</v>
      </c>
      <c r="C173" s="36">
        <v>1</v>
      </c>
      <c r="D173" s="18">
        <f t="shared" si="25"/>
        <v>0.25</v>
      </c>
      <c r="E173" s="18"/>
      <c r="F173" s="37">
        <v>3</v>
      </c>
      <c r="G173" s="18">
        <f t="shared" si="26"/>
        <v>0.75</v>
      </c>
      <c r="H173" s="18"/>
      <c r="I173" s="20">
        <f t="shared" si="27"/>
        <v>4</v>
      </c>
    </row>
    <row r="174" spans="1:9" s="1" customFormat="1" ht="10" customHeight="1" x14ac:dyDescent="0.25">
      <c r="A174" s="10"/>
      <c r="B174" s="21" t="s">
        <v>158</v>
      </c>
      <c r="C174" s="36">
        <v>2</v>
      </c>
      <c r="D174" s="18">
        <f t="shared" si="25"/>
        <v>1</v>
      </c>
      <c r="E174" s="18"/>
      <c r="F174" s="37">
        <v>0</v>
      </c>
      <c r="G174" s="18">
        <f t="shared" si="26"/>
        <v>0</v>
      </c>
      <c r="H174" s="18"/>
      <c r="I174" s="20">
        <f t="shared" si="27"/>
        <v>2</v>
      </c>
    </row>
    <row r="175" spans="1:9" s="1" customFormat="1" ht="10" customHeight="1" x14ac:dyDescent="0.25">
      <c r="A175" s="10"/>
      <c r="B175" s="21" t="s">
        <v>190</v>
      </c>
      <c r="C175" s="36">
        <v>0</v>
      </c>
      <c r="D175" s="18">
        <f t="shared" si="25"/>
        <v>0</v>
      </c>
      <c r="E175" s="18"/>
      <c r="F175" s="37">
        <v>1</v>
      </c>
      <c r="G175" s="18">
        <f t="shared" si="26"/>
        <v>1</v>
      </c>
      <c r="H175" s="18"/>
      <c r="I175" s="20">
        <f t="shared" si="27"/>
        <v>1</v>
      </c>
    </row>
    <row r="176" spans="1:9" s="1" customFormat="1" ht="10" customHeight="1" x14ac:dyDescent="0.25">
      <c r="A176" s="10"/>
      <c r="B176" s="21" t="s">
        <v>66</v>
      </c>
      <c r="C176" s="36">
        <v>3</v>
      </c>
      <c r="D176" s="18">
        <f t="shared" ref="D176" si="28">IFERROR(C176/I176,0)</f>
        <v>0.75</v>
      </c>
      <c r="E176" s="18"/>
      <c r="F176" s="37">
        <v>1</v>
      </c>
      <c r="G176" s="18">
        <f t="shared" ref="G176" si="29">IFERROR(F176/I176,0)</f>
        <v>0.25</v>
      </c>
      <c r="H176" s="18"/>
      <c r="I176" s="20">
        <f t="shared" ref="I176" si="30">SUM(C176,F176)</f>
        <v>4</v>
      </c>
    </row>
    <row r="177" spans="1:9" s="1" customFormat="1" ht="10" customHeight="1" x14ac:dyDescent="0.25">
      <c r="A177" s="10"/>
      <c r="B177" s="21" t="s">
        <v>62</v>
      </c>
      <c r="C177" s="36">
        <v>3</v>
      </c>
      <c r="D177" s="18">
        <f t="shared" si="25"/>
        <v>0.75</v>
      </c>
      <c r="E177" s="18"/>
      <c r="F177" s="37">
        <v>1</v>
      </c>
      <c r="G177" s="18">
        <f t="shared" si="26"/>
        <v>0.25</v>
      </c>
      <c r="H177" s="18"/>
      <c r="I177" s="20">
        <f t="shared" si="27"/>
        <v>4</v>
      </c>
    </row>
    <row r="178" spans="1:9" s="10" customFormat="1" ht="10" customHeight="1" x14ac:dyDescent="0.25">
      <c r="A178" s="17"/>
      <c r="B178" s="21" t="s">
        <v>217</v>
      </c>
      <c r="C178" s="17"/>
      <c r="D178" s="18"/>
      <c r="E178" s="18"/>
      <c r="F178" s="19"/>
      <c r="G178" s="18"/>
      <c r="H178" s="18"/>
      <c r="I178" s="20"/>
    </row>
    <row r="179" spans="1:9" s="1" customFormat="1" ht="10" customHeight="1" x14ac:dyDescent="0.25">
      <c r="A179" s="10"/>
      <c r="B179" s="21" t="s">
        <v>63</v>
      </c>
      <c r="C179" s="36">
        <v>1</v>
      </c>
      <c r="D179" s="18">
        <f>IFERROR(C179/I179,0)</f>
        <v>0.5</v>
      </c>
      <c r="E179" s="18"/>
      <c r="F179" s="37">
        <v>1</v>
      </c>
      <c r="G179" s="18">
        <f>IFERROR(F179/I179,0)</f>
        <v>0.5</v>
      </c>
      <c r="H179" s="18"/>
      <c r="I179" s="20">
        <f>SUM(C179,F179)</f>
        <v>2</v>
      </c>
    </row>
    <row r="180" spans="1:9" s="1" customFormat="1" ht="10" customHeight="1" x14ac:dyDescent="0.25">
      <c r="A180" s="10"/>
      <c r="B180" s="21" t="s">
        <v>158</v>
      </c>
      <c r="C180" s="36">
        <v>1</v>
      </c>
      <c r="D180" s="18">
        <f>IFERROR(C180/I180,0)</f>
        <v>1</v>
      </c>
      <c r="E180" s="18"/>
      <c r="F180" s="37">
        <v>0</v>
      </c>
      <c r="G180" s="18">
        <f>IFERROR(F180/I180,0)</f>
        <v>0</v>
      </c>
      <c r="H180" s="18"/>
      <c r="I180" s="20">
        <f>SUM(C180,F180)</f>
        <v>1</v>
      </c>
    </row>
    <row r="181" spans="1:9" s="1" customFormat="1" ht="10" customHeight="1" x14ac:dyDescent="0.25">
      <c r="A181" s="17"/>
      <c r="B181" s="21" t="s">
        <v>159</v>
      </c>
      <c r="C181" s="17"/>
      <c r="D181" s="18"/>
      <c r="E181" s="18"/>
      <c r="F181" s="19"/>
      <c r="G181" s="18"/>
      <c r="H181" s="18"/>
      <c r="I181" s="20"/>
    </row>
    <row r="182" spans="1:9" s="1" customFormat="1" ht="10" customHeight="1" x14ac:dyDescent="0.25">
      <c r="A182" s="10"/>
      <c r="B182" s="21" t="s">
        <v>63</v>
      </c>
      <c r="C182" s="36">
        <v>63</v>
      </c>
      <c r="D182" s="18">
        <f t="shared" ref="D182:D192" si="31">IFERROR(C182/I182,0)</f>
        <v>0.5625</v>
      </c>
      <c r="E182" s="18"/>
      <c r="F182" s="37">
        <v>49</v>
      </c>
      <c r="G182" s="18">
        <f t="shared" ref="G182:G192" si="32">IFERROR(F182/I182,0)</f>
        <v>0.4375</v>
      </c>
      <c r="H182" s="18"/>
      <c r="I182" s="20">
        <f t="shared" ref="I182:I202" si="33">SUM(C182,F182)</f>
        <v>112</v>
      </c>
    </row>
    <row r="183" spans="1:9" s="1" customFormat="1" ht="10" customHeight="1" x14ac:dyDescent="0.25">
      <c r="A183" s="10"/>
      <c r="B183" s="21" t="s">
        <v>141</v>
      </c>
      <c r="C183" s="36">
        <v>5</v>
      </c>
      <c r="D183" s="18">
        <f t="shared" si="31"/>
        <v>0.25</v>
      </c>
      <c r="E183" s="18"/>
      <c r="F183" s="37">
        <v>15</v>
      </c>
      <c r="G183" s="18">
        <f t="shared" si="32"/>
        <v>0.75</v>
      </c>
      <c r="H183" s="18"/>
      <c r="I183" s="20">
        <f t="shared" si="33"/>
        <v>20</v>
      </c>
    </row>
    <row r="184" spans="1:9" s="1" customFormat="1" ht="10" customHeight="1" x14ac:dyDescent="0.25">
      <c r="A184" s="10"/>
      <c r="B184" s="21" t="s">
        <v>64</v>
      </c>
      <c r="C184" s="36">
        <v>3</v>
      </c>
      <c r="D184" s="18">
        <f t="shared" si="31"/>
        <v>0.375</v>
      </c>
      <c r="E184" s="18"/>
      <c r="F184" s="37">
        <v>5</v>
      </c>
      <c r="G184" s="18">
        <f t="shared" si="32"/>
        <v>0.625</v>
      </c>
      <c r="H184" s="18"/>
      <c r="I184" s="20">
        <f t="shared" si="33"/>
        <v>8</v>
      </c>
    </row>
    <row r="185" spans="1:9" s="1" customFormat="1" ht="10" customHeight="1" x14ac:dyDescent="0.25">
      <c r="A185" s="10"/>
      <c r="B185" s="21" t="s">
        <v>65</v>
      </c>
      <c r="C185" s="36">
        <v>15</v>
      </c>
      <c r="D185" s="18">
        <f t="shared" si="31"/>
        <v>0.30612244897959184</v>
      </c>
      <c r="E185" s="18"/>
      <c r="F185" s="37">
        <v>34</v>
      </c>
      <c r="G185" s="18">
        <f t="shared" si="32"/>
        <v>0.69387755102040816</v>
      </c>
      <c r="H185" s="18"/>
      <c r="I185" s="20">
        <f t="shared" si="33"/>
        <v>49</v>
      </c>
    </row>
    <row r="186" spans="1:9" s="1" customFormat="1" ht="10" customHeight="1" x14ac:dyDescent="0.25">
      <c r="A186" s="10"/>
      <c r="B186" s="21" t="s">
        <v>67</v>
      </c>
      <c r="C186" s="36">
        <v>1</v>
      </c>
      <c r="D186" s="18">
        <f t="shared" si="31"/>
        <v>0.25</v>
      </c>
      <c r="E186" s="18"/>
      <c r="F186" s="37">
        <v>3</v>
      </c>
      <c r="G186" s="18">
        <f t="shared" si="32"/>
        <v>0.75</v>
      </c>
      <c r="H186" s="18"/>
      <c r="I186" s="20">
        <f t="shared" si="33"/>
        <v>4</v>
      </c>
    </row>
    <row r="187" spans="1:9" s="1" customFormat="1" ht="10" customHeight="1" x14ac:dyDescent="0.25">
      <c r="A187" s="10"/>
      <c r="B187" s="21" t="s">
        <v>158</v>
      </c>
      <c r="C187" s="36">
        <v>9</v>
      </c>
      <c r="D187" s="18">
        <f t="shared" si="31"/>
        <v>0.47368421052631576</v>
      </c>
      <c r="E187" s="18"/>
      <c r="F187" s="37">
        <v>10</v>
      </c>
      <c r="G187" s="18">
        <f t="shared" si="32"/>
        <v>0.52631578947368418</v>
      </c>
      <c r="H187" s="18"/>
      <c r="I187" s="20">
        <f t="shared" si="33"/>
        <v>19</v>
      </c>
    </row>
    <row r="188" spans="1:9" s="1" customFormat="1" ht="10" customHeight="1" x14ac:dyDescent="0.25">
      <c r="A188" s="10"/>
      <c r="B188" s="21" t="s">
        <v>61</v>
      </c>
      <c r="C188" s="36">
        <v>4</v>
      </c>
      <c r="D188" s="18">
        <f t="shared" si="31"/>
        <v>0.66666666666666663</v>
      </c>
      <c r="E188" s="18"/>
      <c r="F188" s="37">
        <v>2</v>
      </c>
      <c r="G188" s="18">
        <f t="shared" si="32"/>
        <v>0.33333333333333331</v>
      </c>
      <c r="H188" s="18"/>
      <c r="I188" s="20">
        <f t="shared" si="33"/>
        <v>6</v>
      </c>
    </row>
    <row r="189" spans="1:9" s="10" customFormat="1" ht="10" customHeight="1" x14ac:dyDescent="0.25">
      <c r="A189" s="17"/>
      <c r="B189" s="21" t="s">
        <v>190</v>
      </c>
      <c r="C189" s="17">
        <v>3</v>
      </c>
      <c r="D189" s="18">
        <f t="shared" si="31"/>
        <v>1</v>
      </c>
      <c r="E189" s="18"/>
      <c r="F189" s="19">
        <v>0</v>
      </c>
      <c r="G189" s="18">
        <f t="shared" si="32"/>
        <v>0</v>
      </c>
      <c r="H189" s="18"/>
      <c r="I189" s="20">
        <f t="shared" si="33"/>
        <v>3</v>
      </c>
    </row>
    <row r="190" spans="1:9" s="1" customFormat="1" ht="10" customHeight="1" x14ac:dyDescent="0.25">
      <c r="A190" s="10"/>
      <c r="B190" s="21" t="s">
        <v>66</v>
      </c>
      <c r="C190" s="36">
        <v>8</v>
      </c>
      <c r="D190" s="18">
        <f t="shared" si="31"/>
        <v>0.34782608695652173</v>
      </c>
      <c r="E190" s="18"/>
      <c r="F190" s="37">
        <v>15</v>
      </c>
      <c r="G190" s="18">
        <f t="shared" si="32"/>
        <v>0.65217391304347827</v>
      </c>
      <c r="H190" s="18"/>
      <c r="I190" s="20">
        <f t="shared" si="33"/>
        <v>23</v>
      </c>
    </row>
    <row r="191" spans="1:9" s="1" customFormat="1" ht="10" customHeight="1" x14ac:dyDescent="0.25">
      <c r="A191" s="10"/>
      <c r="B191" s="21" t="s">
        <v>140</v>
      </c>
      <c r="C191" s="36">
        <v>4</v>
      </c>
      <c r="D191" s="18">
        <f t="shared" si="31"/>
        <v>0.44444444444444442</v>
      </c>
      <c r="E191" s="18"/>
      <c r="F191" s="37">
        <v>5</v>
      </c>
      <c r="G191" s="18">
        <f t="shared" si="32"/>
        <v>0.55555555555555558</v>
      </c>
      <c r="H191" s="18"/>
      <c r="I191" s="20">
        <f t="shared" si="33"/>
        <v>9</v>
      </c>
    </row>
    <row r="192" spans="1:9" s="1" customFormat="1" ht="10" customHeight="1" x14ac:dyDescent="0.25">
      <c r="A192" s="10"/>
      <c r="B192" s="21" t="s">
        <v>62</v>
      </c>
      <c r="C192" s="36">
        <v>31</v>
      </c>
      <c r="D192" s="18">
        <f t="shared" si="31"/>
        <v>0.52542372881355937</v>
      </c>
      <c r="E192" s="18"/>
      <c r="F192" s="37">
        <v>28</v>
      </c>
      <c r="G192" s="18">
        <f t="shared" si="32"/>
        <v>0.47457627118644069</v>
      </c>
      <c r="H192" s="18"/>
      <c r="I192" s="20">
        <f>SUM(C192,F192)</f>
        <v>59</v>
      </c>
    </row>
    <row r="193" spans="1:9" s="1" customFormat="1" ht="10" customHeight="1" x14ac:dyDescent="0.25">
      <c r="A193" s="17"/>
      <c r="B193" s="21" t="s">
        <v>174</v>
      </c>
      <c r="C193" s="17"/>
      <c r="D193" s="18"/>
      <c r="E193" s="18"/>
      <c r="F193" s="19"/>
      <c r="G193" s="18"/>
      <c r="H193" s="18"/>
      <c r="I193" s="20"/>
    </row>
    <row r="194" spans="1:9" s="1" customFormat="1" ht="10" customHeight="1" x14ac:dyDescent="0.25">
      <c r="A194" s="10"/>
      <c r="B194" s="17" t="s">
        <v>63</v>
      </c>
      <c r="C194" s="36">
        <v>14</v>
      </c>
      <c r="D194" s="18">
        <f t="shared" ref="D194:D202" si="34">IFERROR(C194/I194,0)</f>
        <v>0.46666666666666667</v>
      </c>
      <c r="E194" s="18"/>
      <c r="F194" s="37">
        <v>16</v>
      </c>
      <c r="G194" s="18">
        <f t="shared" ref="G194:G202" si="35">IFERROR(F194/I194,0)</f>
        <v>0.53333333333333333</v>
      </c>
      <c r="H194" s="18"/>
      <c r="I194" s="20">
        <f t="shared" si="33"/>
        <v>30</v>
      </c>
    </row>
    <row r="195" spans="1:9" s="1" customFormat="1" ht="10" customHeight="1" x14ac:dyDescent="0.25">
      <c r="A195" s="10"/>
      <c r="B195" s="21" t="s">
        <v>141</v>
      </c>
      <c r="C195" s="36">
        <v>6</v>
      </c>
      <c r="D195" s="18">
        <f t="shared" si="34"/>
        <v>0.54545454545454541</v>
      </c>
      <c r="E195" s="18"/>
      <c r="F195" s="37">
        <v>5</v>
      </c>
      <c r="G195" s="18">
        <f t="shared" si="35"/>
        <v>0.45454545454545453</v>
      </c>
      <c r="H195" s="18"/>
      <c r="I195" s="20">
        <f>SUM(C195,F195)</f>
        <v>11</v>
      </c>
    </row>
    <row r="196" spans="1:9" s="1" customFormat="1" ht="10" customHeight="1" x14ac:dyDescent="0.25">
      <c r="A196" s="10"/>
      <c r="B196" s="17" t="s">
        <v>64</v>
      </c>
      <c r="C196" s="36">
        <v>2</v>
      </c>
      <c r="D196" s="18">
        <f t="shared" si="34"/>
        <v>0.5</v>
      </c>
      <c r="E196" s="18"/>
      <c r="F196" s="37">
        <v>2</v>
      </c>
      <c r="G196" s="18">
        <f t="shared" si="35"/>
        <v>0.5</v>
      </c>
      <c r="H196" s="18"/>
      <c r="I196" s="20">
        <f>SUM(C196,F196)</f>
        <v>4</v>
      </c>
    </row>
    <row r="197" spans="1:9" s="1" customFormat="1" ht="10" customHeight="1" x14ac:dyDescent="0.25">
      <c r="A197" s="10"/>
      <c r="B197" s="17" t="s">
        <v>65</v>
      </c>
      <c r="C197" s="36">
        <v>3</v>
      </c>
      <c r="D197" s="18">
        <f t="shared" si="34"/>
        <v>0.27272727272727271</v>
      </c>
      <c r="E197" s="18"/>
      <c r="F197" s="37">
        <v>8</v>
      </c>
      <c r="G197" s="18">
        <f t="shared" si="35"/>
        <v>0.72727272727272729</v>
      </c>
      <c r="H197" s="18"/>
      <c r="I197" s="20">
        <f t="shared" si="33"/>
        <v>11</v>
      </c>
    </row>
    <row r="198" spans="1:9" s="1" customFormat="1" ht="10" customHeight="1" x14ac:dyDescent="0.25">
      <c r="A198" s="10"/>
      <c r="B198" s="17" t="s">
        <v>158</v>
      </c>
      <c r="C198" s="36">
        <v>3</v>
      </c>
      <c r="D198" s="18">
        <f t="shared" si="34"/>
        <v>0.6</v>
      </c>
      <c r="E198" s="18"/>
      <c r="F198" s="37">
        <v>2</v>
      </c>
      <c r="G198" s="18">
        <f t="shared" si="35"/>
        <v>0.4</v>
      </c>
      <c r="H198" s="18"/>
      <c r="I198" s="20">
        <f t="shared" si="33"/>
        <v>5</v>
      </c>
    </row>
    <row r="199" spans="1:9" s="10" customFormat="1" ht="10" customHeight="1" x14ac:dyDescent="0.25">
      <c r="B199" s="21" t="s">
        <v>61</v>
      </c>
      <c r="C199" s="36">
        <v>1</v>
      </c>
      <c r="D199" s="18">
        <f t="shared" si="34"/>
        <v>1</v>
      </c>
      <c r="E199" s="18"/>
      <c r="F199" s="37">
        <v>0</v>
      </c>
      <c r="G199" s="18">
        <f t="shared" si="35"/>
        <v>0</v>
      </c>
      <c r="H199" s="18"/>
      <c r="I199" s="20">
        <f t="shared" si="33"/>
        <v>1</v>
      </c>
    </row>
    <row r="200" spans="1:9" s="10" customFormat="1" ht="10" customHeight="1" x14ac:dyDescent="0.25">
      <c r="B200" s="21" t="s">
        <v>66</v>
      </c>
      <c r="C200" s="36">
        <v>0</v>
      </c>
      <c r="D200" s="18">
        <f>IFERROR(C200/I200,0)</f>
        <v>0</v>
      </c>
      <c r="E200" s="18"/>
      <c r="F200" s="37">
        <v>3</v>
      </c>
      <c r="G200" s="18">
        <f>IFERROR(F200/I200,0)</f>
        <v>1</v>
      </c>
      <c r="H200" s="18"/>
      <c r="I200" s="20">
        <f>SUM(C200,F200)</f>
        <v>3</v>
      </c>
    </row>
    <row r="201" spans="1:9" s="1" customFormat="1" ht="10" customHeight="1" x14ac:dyDescent="0.25">
      <c r="A201" s="10"/>
      <c r="B201" s="21" t="s">
        <v>140</v>
      </c>
      <c r="C201" s="17">
        <v>0</v>
      </c>
      <c r="D201" s="18">
        <f>IFERROR(C201/I201,0)</f>
        <v>0</v>
      </c>
      <c r="E201" s="18"/>
      <c r="F201" s="19">
        <v>1</v>
      </c>
      <c r="G201" s="18">
        <f>IFERROR(F201/I201,0)</f>
        <v>1</v>
      </c>
      <c r="H201" s="18"/>
      <c r="I201" s="20">
        <f>SUM(C201,F201)</f>
        <v>1</v>
      </c>
    </row>
    <row r="202" spans="1:9" s="1" customFormat="1" ht="10" customHeight="1" x14ac:dyDescent="0.25">
      <c r="A202" s="10"/>
      <c r="B202" s="17" t="s">
        <v>62</v>
      </c>
      <c r="C202" s="17">
        <v>9</v>
      </c>
      <c r="D202" s="18">
        <f t="shared" si="34"/>
        <v>0.75</v>
      </c>
      <c r="E202" s="18"/>
      <c r="F202" s="19">
        <v>3</v>
      </c>
      <c r="G202" s="18">
        <f t="shared" si="35"/>
        <v>0.25</v>
      </c>
      <c r="H202" s="18"/>
      <c r="I202" s="20">
        <f t="shared" si="33"/>
        <v>12</v>
      </c>
    </row>
    <row r="203" spans="1:9" s="1" customFormat="1" ht="9" customHeight="1" x14ac:dyDescent="0.25">
      <c r="A203" s="10"/>
      <c r="B203" s="17"/>
      <c r="C203" s="17"/>
      <c r="D203" s="18"/>
      <c r="E203" s="18"/>
      <c r="F203" s="19"/>
      <c r="G203" s="18"/>
      <c r="H203" s="18"/>
      <c r="I203" s="20"/>
    </row>
    <row r="204" spans="1:9" s="2" customFormat="1" ht="11.25" customHeight="1" x14ac:dyDescent="0.25">
      <c r="B204" s="42" t="s">
        <v>184</v>
      </c>
      <c r="C204" s="23">
        <f>SUM(C164:C203)</f>
        <v>208</v>
      </c>
      <c r="D204" s="18">
        <f>C204/I204</f>
        <v>0.47380410022779046</v>
      </c>
      <c r="E204" s="18"/>
      <c r="F204" s="23">
        <f>SUM(F164:F203)</f>
        <v>231</v>
      </c>
      <c r="G204" s="18">
        <f>F204/I204</f>
        <v>0.5261958997722096</v>
      </c>
      <c r="H204" s="18"/>
      <c r="I204" s="24">
        <f>SUM(C204,F204)</f>
        <v>439</v>
      </c>
    </row>
    <row r="205" spans="1:9" s="2" customFormat="1" ht="3" customHeight="1" x14ac:dyDescent="0.25">
      <c r="B205" s="42"/>
      <c r="C205" s="22"/>
      <c r="D205" s="18"/>
      <c r="E205" s="18"/>
      <c r="F205" s="23"/>
      <c r="G205" s="18"/>
      <c r="H205" s="18"/>
      <c r="I205" s="20"/>
    </row>
    <row r="206" spans="1:9" s="1" customFormat="1" ht="12.65" customHeight="1" x14ac:dyDescent="0.25">
      <c r="A206" s="2" t="s">
        <v>299</v>
      </c>
      <c r="B206" s="17"/>
      <c r="C206" s="17"/>
      <c r="D206" s="18"/>
      <c r="E206" s="18"/>
      <c r="F206" s="19"/>
      <c r="G206" s="18"/>
      <c r="H206" s="18"/>
      <c r="I206" s="20"/>
    </row>
    <row r="207" spans="1:9" s="1" customFormat="1" ht="10" customHeight="1" x14ac:dyDescent="0.25">
      <c r="A207" s="2"/>
      <c r="B207" s="17" t="s">
        <v>71</v>
      </c>
      <c r="C207" s="17"/>
      <c r="D207" s="18"/>
      <c r="E207" s="18"/>
      <c r="F207" s="19"/>
      <c r="G207" s="18"/>
      <c r="H207" s="18"/>
      <c r="I207" s="20"/>
    </row>
    <row r="208" spans="1:9" s="1" customFormat="1" ht="10" customHeight="1" x14ac:dyDescent="0.25">
      <c r="A208" s="17"/>
      <c r="B208" s="21" t="s">
        <v>72</v>
      </c>
      <c r="C208" s="17"/>
      <c r="D208" s="18"/>
      <c r="E208" s="18"/>
      <c r="F208" s="19"/>
      <c r="G208" s="18"/>
      <c r="H208" s="18"/>
      <c r="I208" s="20"/>
    </row>
    <row r="209" spans="1:9" s="1" customFormat="1" ht="10" customHeight="1" x14ac:dyDescent="0.25">
      <c r="A209" s="17"/>
      <c r="B209" s="21" t="s">
        <v>236</v>
      </c>
      <c r="C209" s="17">
        <v>3</v>
      </c>
      <c r="D209" s="18">
        <f t="shared" ref="D209" si="36">IFERROR(C209/I209,0)</f>
        <v>1</v>
      </c>
      <c r="E209" s="18"/>
      <c r="F209" s="19">
        <v>0</v>
      </c>
      <c r="G209" s="18">
        <f t="shared" ref="G209" si="37">IFERROR(F209/I209,0)</f>
        <v>0</v>
      </c>
      <c r="H209" s="18"/>
      <c r="I209" s="20">
        <f>SUM(C209,F209)</f>
        <v>3</v>
      </c>
    </row>
    <row r="210" spans="1:9" s="1" customFormat="1" ht="10" customHeight="1" x14ac:dyDescent="0.25">
      <c r="A210" s="10"/>
      <c r="B210" s="21" t="s">
        <v>73</v>
      </c>
      <c r="C210" s="17">
        <v>11</v>
      </c>
      <c r="D210" s="18">
        <f t="shared" ref="D210:D219" si="38">IFERROR(C210/I210,0)</f>
        <v>0.7857142857142857</v>
      </c>
      <c r="E210" s="18"/>
      <c r="F210" s="19">
        <v>3</v>
      </c>
      <c r="G210" s="18">
        <f t="shared" ref="G210:G219" si="39">IFERROR(F210/I210,0)</f>
        <v>0.21428571428571427</v>
      </c>
      <c r="H210" s="18"/>
      <c r="I210" s="20">
        <f>SUM(C210,F210)</f>
        <v>14</v>
      </c>
    </row>
    <row r="211" spans="1:9" s="1" customFormat="1" ht="10" customHeight="1" x14ac:dyDescent="0.25">
      <c r="A211" s="10"/>
      <c r="B211" s="21" t="s">
        <v>74</v>
      </c>
      <c r="C211" s="17">
        <v>3</v>
      </c>
      <c r="D211" s="18">
        <f t="shared" si="38"/>
        <v>1</v>
      </c>
      <c r="E211" s="18"/>
      <c r="F211" s="19">
        <v>0</v>
      </c>
      <c r="G211" s="18">
        <f t="shared" si="39"/>
        <v>0</v>
      </c>
      <c r="H211" s="18"/>
      <c r="I211" s="20">
        <f t="shared" ref="I211:I219" si="40">SUM(C211,F211)</f>
        <v>3</v>
      </c>
    </row>
    <row r="212" spans="1:9" s="1" customFormat="1" ht="10" customHeight="1" x14ac:dyDescent="0.25">
      <c r="A212" s="10"/>
      <c r="B212" s="21" t="s">
        <v>75</v>
      </c>
      <c r="C212" s="17">
        <v>5</v>
      </c>
      <c r="D212" s="18">
        <f t="shared" si="38"/>
        <v>0.83333333333333337</v>
      </c>
      <c r="E212" s="18"/>
      <c r="F212" s="19">
        <v>1</v>
      </c>
      <c r="G212" s="18">
        <f t="shared" si="39"/>
        <v>0.16666666666666666</v>
      </c>
      <c r="H212" s="18"/>
      <c r="I212" s="20">
        <f t="shared" si="40"/>
        <v>6</v>
      </c>
    </row>
    <row r="213" spans="1:9" s="1" customFormat="1" ht="10" customHeight="1" x14ac:dyDescent="0.25">
      <c r="A213" s="10"/>
      <c r="B213" s="21" t="s">
        <v>76</v>
      </c>
      <c r="C213" s="17">
        <v>7</v>
      </c>
      <c r="D213" s="18">
        <f t="shared" si="38"/>
        <v>0.875</v>
      </c>
      <c r="E213" s="18"/>
      <c r="F213" s="19">
        <v>1</v>
      </c>
      <c r="G213" s="18">
        <f t="shared" si="39"/>
        <v>0.125</v>
      </c>
      <c r="H213" s="18"/>
      <c r="I213" s="20">
        <f t="shared" si="40"/>
        <v>8</v>
      </c>
    </row>
    <row r="214" spans="1:9" s="1" customFormat="1" ht="10" customHeight="1" x14ac:dyDescent="0.25">
      <c r="A214" s="10"/>
      <c r="B214" s="21" t="s">
        <v>142</v>
      </c>
      <c r="C214" s="36">
        <v>2</v>
      </c>
      <c r="D214" s="18">
        <f t="shared" si="38"/>
        <v>1</v>
      </c>
      <c r="E214" s="18"/>
      <c r="F214" s="37">
        <v>0</v>
      </c>
      <c r="G214" s="18">
        <f t="shared" si="39"/>
        <v>0</v>
      </c>
      <c r="H214" s="18"/>
      <c r="I214" s="20">
        <f>SUM(C214,F214)</f>
        <v>2</v>
      </c>
    </row>
    <row r="215" spans="1:9" s="1" customFormat="1" ht="10" customHeight="1" x14ac:dyDescent="0.25">
      <c r="A215" s="10"/>
      <c r="B215" s="21" t="s">
        <v>77</v>
      </c>
      <c r="C215" s="17">
        <v>10</v>
      </c>
      <c r="D215" s="18">
        <f t="shared" si="38"/>
        <v>1</v>
      </c>
      <c r="E215" s="18"/>
      <c r="F215" s="19">
        <v>0</v>
      </c>
      <c r="G215" s="18">
        <f t="shared" si="39"/>
        <v>0</v>
      </c>
      <c r="H215" s="18"/>
      <c r="I215" s="20">
        <f t="shared" si="40"/>
        <v>10</v>
      </c>
    </row>
    <row r="216" spans="1:9" s="1" customFormat="1" ht="10" customHeight="1" x14ac:dyDescent="0.25">
      <c r="A216" s="10"/>
      <c r="B216" s="21" t="s">
        <v>78</v>
      </c>
      <c r="C216" s="36">
        <v>2</v>
      </c>
      <c r="D216" s="18">
        <f t="shared" si="38"/>
        <v>1</v>
      </c>
      <c r="E216" s="18"/>
      <c r="F216" s="37">
        <v>0</v>
      </c>
      <c r="G216" s="18">
        <f t="shared" si="39"/>
        <v>0</v>
      </c>
      <c r="H216" s="18"/>
      <c r="I216" s="20">
        <f t="shared" si="40"/>
        <v>2</v>
      </c>
    </row>
    <row r="217" spans="1:9" s="1" customFormat="1" ht="10" customHeight="1" x14ac:dyDescent="0.25">
      <c r="A217" s="10"/>
      <c r="B217" s="21" t="s">
        <v>153</v>
      </c>
      <c r="C217" s="36">
        <v>3</v>
      </c>
      <c r="D217" s="18">
        <f t="shared" ref="D217" si="41">IFERROR(C217/I217,0)</f>
        <v>1</v>
      </c>
      <c r="E217" s="18"/>
      <c r="F217" s="37">
        <v>0</v>
      </c>
      <c r="G217" s="18">
        <f t="shared" ref="G217" si="42">IFERROR(F217/I217,0)</f>
        <v>0</v>
      </c>
      <c r="H217" s="18"/>
      <c r="I217" s="20">
        <f t="shared" ref="I217" si="43">SUM(C217,F217)</f>
        <v>3</v>
      </c>
    </row>
    <row r="218" spans="1:9" s="1" customFormat="1" ht="10" customHeight="1" x14ac:dyDescent="0.25">
      <c r="A218" s="10"/>
      <c r="B218" s="21" t="s">
        <v>187</v>
      </c>
      <c r="C218" s="17">
        <v>2</v>
      </c>
      <c r="D218" s="18">
        <f t="shared" si="38"/>
        <v>0.66666666666666663</v>
      </c>
      <c r="E218" s="18"/>
      <c r="F218" s="19">
        <v>1</v>
      </c>
      <c r="G218" s="18">
        <f t="shared" si="39"/>
        <v>0.33333333333333331</v>
      </c>
      <c r="H218" s="18"/>
      <c r="I218" s="20">
        <f t="shared" si="40"/>
        <v>3</v>
      </c>
    </row>
    <row r="219" spans="1:9" s="1" customFormat="1" ht="10" customHeight="1" x14ac:dyDescent="0.25">
      <c r="A219" s="10"/>
      <c r="B219" s="21" t="s">
        <v>79</v>
      </c>
      <c r="C219" s="17">
        <v>2</v>
      </c>
      <c r="D219" s="18">
        <f t="shared" si="38"/>
        <v>0.4</v>
      </c>
      <c r="E219" s="18"/>
      <c r="F219" s="19">
        <v>3</v>
      </c>
      <c r="G219" s="18">
        <f t="shared" si="39"/>
        <v>0.6</v>
      </c>
      <c r="H219" s="18"/>
      <c r="I219" s="20">
        <f t="shared" si="40"/>
        <v>5</v>
      </c>
    </row>
    <row r="220" spans="1:9" s="1" customFormat="1" ht="10" customHeight="1" x14ac:dyDescent="0.25">
      <c r="A220" s="17"/>
      <c r="B220" s="21" t="s">
        <v>80</v>
      </c>
      <c r="C220" s="17"/>
      <c r="D220" s="18"/>
      <c r="E220" s="18"/>
      <c r="F220" s="19"/>
      <c r="G220" s="18"/>
      <c r="H220" s="18"/>
      <c r="I220" s="20"/>
    </row>
    <row r="221" spans="1:9" s="10" customFormat="1" ht="10" customHeight="1" x14ac:dyDescent="0.25">
      <c r="A221" s="17"/>
      <c r="B221" s="21" t="s">
        <v>236</v>
      </c>
      <c r="C221" s="17">
        <v>0</v>
      </c>
      <c r="D221" s="18">
        <f>IFERROR(C221/I221,0)</f>
        <v>0</v>
      </c>
      <c r="E221" s="18"/>
      <c r="F221" s="19">
        <v>1</v>
      </c>
      <c r="G221" s="18">
        <f>IFERROR(F221/I221,0)</f>
        <v>1</v>
      </c>
      <c r="H221" s="18"/>
      <c r="I221" s="20">
        <f>SUM(C221,F221)</f>
        <v>1</v>
      </c>
    </row>
    <row r="222" spans="1:9" s="1" customFormat="1" ht="10" customHeight="1" x14ac:dyDescent="0.25">
      <c r="A222" s="10"/>
      <c r="B222" s="21" t="s">
        <v>73</v>
      </c>
      <c r="C222" s="17">
        <v>1</v>
      </c>
      <c r="D222" s="18">
        <f t="shared" ref="D222:D230" si="44">IFERROR(C222/I222,0)</f>
        <v>0.5</v>
      </c>
      <c r="E222" s="18"/>
      <c r="F222" s="19">
        <v>1</v>
      </c>
      <c r="G222" s="18">
        <f t="shared" ref="G222:G230" si="45">IFERROR(F222/I222,0)</f>
        <v>0.5</v>
      </c>
      <c r="H222" s="18"/>
      <c r="I222" s="20">
        <f t="shared" ref="I222:I230" si="46">SUM(C222,F222)</f>
        <v>2</v>
      </c>
    </row>
    <row r="223" spans="1:9" s="10" customFormat="1" ht="10" customHeight="1" x14ac:dyDescent="0.25">
      <c r="B223" s="21" t="s">
        <v>74</v>
      </c>
      <c r="C223" s="36">
        <v>2</v>
      </c>
      <c r="D223" s="18">
        <f t="shared" si="44"/>
        <v>1</v>
      </c>
      <c r="E223" s="18"/>
      <c r="F223" s="37">
        <v>0</v>
      </c>
      <c r="G223" s="18">
        <f t="shared" si="45"/>
        <v>0</v>
      </c>
      <c r="H223" s="18"/>
      <c r="I223" s="20">
        <f t="shared" si="46"/>
        <v>2</v>
      </c>
    </row>
    <row r="224" spans="1:9" s="1" customFormat="1" ht="10" customHeight="1" x14ac:dyDescent="0.25">
      <c r="A224" s="10"/>
      <c r="B224" s="21" t="s">
        <v>75</v>
      </c>
      <c r="C224" s="17">
        <v>4</v>
      </c>
      <c r="D224" s="18">
        <f t="shared" si="44"/>
        <v>0.8</v>
      </c>
      <c r="E224" s="18"/>
      <c r="F224" s="19">
        <v>1</v>
      </c>
      <c r="G224" s="18">
        <f t="shared" si="45"/>
        <v>0.2</v>
      </c>
      <c r="H224" s="18"/>
      <c r="I224" s="20">
        <f t="shared" si="46"/>
        <v>5</v>
      </c>
    </row>
    <row r="225" spans="1:9" s="1" customFormat="1" ht="10" customHeight="1" x14ac:dyDescent="0.25">
      <c r="A225" s="10"/>
      <c r="B225" s="21" t="s">
        <v>76</v>
      </c>
      <c r="C225" s="17">
        <v>5</v>
      </c>
      <c r="D225" s="18">
        <f t="shared" si="44"/>
        <v>1</v>
      </c>
      <c r="E225" s="18"/>
      <c r="F225" s="19">
        <v>0</v>
      </c>
      <c r="G225" s="18">
        <f t="shared" si="45"/>
        <v>0</v>
      </c>
      <c r="H225" s="18"/>
      <c r="I225" s="20">
        <f t="shared" si="46"/>
        <v>5</v>
      </c>
    </row>
    <row r="226" spans="1:9" s="1" customFormat="1" ht="10" customHeight="1" x14ac:dyDescent="0.25">
      <c r="A226" s="10"/>
      <c r="B226" s="21" t="s">
        <v>77</v>
      </c>
      <c r="C226" s="17">
        <v>4</v>
      </c>
      <c r="D226" s="18">
        <f t="shared" si="44"/>
        <v>0.66666666666666663</v>
      </c>
      <c r="E226" s="18"/>
      <c r="F226" s="19">
        <v>2</v>
      </c>
      <c r="G226" s="18">
        <f t="shared" si="45"/>
        <v>0.33333333333333331</v>
      </c>
      <c r="H226" s="18"/>
      <c r="I226" s="20">
        <f t="shared" si="46"/>
        <v>6</v>
      </c>
    </row>
    <row r="227" spans="1:9" s="10" customFormat="1" ht="10" customHeight="1" x14ac:dyDescent="0.25">
      <c r="B227" s="21" t="s">
        <v>153</v>
      </c>
      <c r="C227" s="36">
        <v>0</v>
      </c>
      <c r="D227" s="18">
        <f t="shared" si="44"/>
        <v>0</v>
      </c>
      <c r="E227" s="18"/>
      <c r="F227" s="37">
        <v>1</v>
      </c>
      <c r="G227" s="18">
        <f t="shared" si="45"/>
        <v>1</v>
      </c>
      <c r="H227" s="18"/>
      <c r="I227" s="20">
        <f t="shared" si="46"/>
        <v>1</v>
      </c>
    </row>
    <row r="228" spans="1:9" s="1" customFormat="1" ht="10" customHeight="1" x14ac:dyDescent="0.25">
      <c r="A228" s="10"/>
      <c r="B228" s="21" t="s">
        <v>187</v>
      </c>
      <c r="C228" s="17">
        <v>1</v>
      </c>
      <c r="D228" s="18">
        <f t="shared" si="44"/>
        <v>0.5</v>
      </c>
      <c r="E228" s="18"/>
      <c r="F228" s="19">
        <v>1</v>
      </c>
      <c r="G228" s="18">
        <f t="shared" si="45"/>
        <v>0.5</v>
      </c>
      <c r="H228" s="18"/>
      <c r="I228" s="20">
        <f>SUM(C228,F228)</f>
        <v>2</v>
      </c>
    </row>
    <row r="229" spans="1:9" s="1" customFormat="1" ht="10" customHeight="1" x14ac:dyDescent="0.25">
      <c r="A229" s="10"/>
      <c r="B229" s="21" t="s">
        <v>79</v>
      </c>
      <c r="C229" s="17">
        <v>1</v>
      </c>
      <c r="D229" s="18">
        <f t="shared" si="44"/>
        <v>0.2</v>
      </c>
      <c r="E229" s="18"/>
      <c r="F229" s="19">
        <v>4</v>
      </c>
      <c r="G229" s="18">
        <f t="shared" si="45"/>
        <v>0.8</v>
      </c>
      <c r="H229" s="18"/>
      <c r="I229" s="20">
        <f t="shared" si="46"/>
        <v>5</v>
      </c>
    </row>
    <row r="230" spans="1:9" s="1" customFormat="1" ht="10" customHeight="1" x14ac:dyDescent="0.25">
      <c r="A230" s="17"/>
      <c r="B230" s="21" t="s">
        <v>81</v>
      </c>
      <c r="C230" s="17">
        <v>7</v>
      </c>
      <c r="D230" s="18">
        <f t="shared" si="44"/>
        <v>0.77777777777777779</v>
      </c>
      <c r="E230" s="18"/>
      <c r="F230" s="19">
        <v>2</v>
      </c>
      <c r="G230" s="18">
        <f t="shared" si="45"/>
        <v>0.22222222222222221</v>
      </c>
      <c r="H230" s="18"/>
      <c r="I230" s="20">
        <f t="shared" si="46"/>
        <v>9</v>
      </c>
    </row>
    <row r="231" spans="1:9" s="1" customFormat="1" ht="10" customHeight="1" x14ac:dyDescent="0.25">
      <c r="A231" s="17"/>
      <c r="B231" s="21" t="s">
        <v>82</v>
      </c>
      <c r="C231" s="17"/>
      <c r="D231" s="18"/>
      <c r="E231" s="18"/>
      <c r="F231" s="17"/>
      <c r="G231" s="18"/>
      <c r="H231" s="18"/>
      <c r="I231" s="20"/>
    </row>
    <row r="232" spans="1:9" s="1" customFormat="1" ht="10" customHeight="1" x14ac:dyDescent="0.25">
      <c r="A232" s="10"/>
      <c r="B232" s="21" t="s">
        <v>236</v>
      </c>
      <c r="C232" s="17">
        <v>7</v>
      </c>
      <c r="D232" s="18">
        <f>IFERROR(C232/I232,0)</f>
        <v>0.875</v>
      </c>
      <c r="E232" s="18"/>
      <c r="F232" s="19">
        <v>1</v>
      </c>
      <c r="G232" s="18">
        <f>IFERROR(F232/I232,0)</f>
        <v>0.125</v>
      </c>
      <c r="H232" s="18"/>
      <c r="I232" s="20">
        <f>SUM(C232,F232)</f>
        <v>8</v>
      </c>
    </row>
    <row r="233" spans="1:9" s="1" customFormat="1" ht="10" customHeight="1" x14ac:dyDescent="0.25">
      <c r="A233" s="10"/>
      <c r="B233" s="21" t="s">
        <v>83</v>
      </c>
      <c r="C233" s="17">
        <v>6</v>
      </c>
      <c r="D233" s="18">
        <f t="shared" ref="D233:D247" si="47">IFERROR(C233/I233,0)</f>
        <v>0.66666666666666663</v>
      </c>
      <c r="E233" s="18"/>
      <c r="F233" s="19">
        <v>3</v>
      </c>
      <c r="G233" s="18">
        <f t="shared" ref="G233:G247" si="48">IFERROR(F233/I233,0)</f>
        <v>0.33333333333333331</v>
      </c>
      <c r="H233" s="18"/>
      <c r="I233" s="20">
        <f>SUM(C233,F233)</f>
        <v>9</v>
      </c>
    </row>
    <row r="234" spans="1:9" s="1" customFormat="1" ht="10" customHeight="1" x14ac:dyDescent="0.25">
      <c r="A234" s="10"/>
      <c r="B234" s="21" t="s">
        <v>243</v>
      </c>
      <c r="C234" s="17">
        <v>0</v>
      </c>
      <c r="D234" s="18">
        <f t="shared" si="47"/>
        <v>0</v>
      </c>
      <c r="E234" s="18"/>
      <c r="F234" s="19">
        <v>3</v>
      </c>
      <c r="G234" s="18">
        <f t="shared" si="48"/>
        <v>1</v>
      </c>
      <c r="H234" s="18"/>
      <c r="I234" s="20">
        <f>SUM(C234,F234)</f>
        <v>3</v>
      </c>
    </row>
    <row r="235" spans="1:9" s="10" customFormat="1" ht="10" customHeight="1" x14ac:dyDescent="0.25">
      <c r="A235" s="17"/>
      <c r="B235" s="21" t="s">
        <v>197</v>
      </c>
      <c r="C235" s="17">
        <v>0</v>
      </c>
      <c r="D235" s="18">
        <f t="shared" si="47"/>
        <v>0</v>
      </c>
      <c r="E235" s="18"/>
      <c r="F235" s="19">
        <v>1</v>
      </c>
      <c r="G235" s="18">
        <f t="shared" si="48"/>
        <v>1</v>
      </c>
      <c r="H235" s="18"/>
      <c r="I235" s="20">
        <f>SUM(C235,F235)</f>
        <v>1</v>
      </c>
    </row>
    <row r="236" spans="1:9" s="1" customFormat="1" ht="10" customHeight="1" x14ac:dyDescent="0.25">
      <c r="A236" s="10"/>
      <c r="B236" s="21" t="s">
        <v>73</v>
      </c>
      <c r="C236" s="17">
        <v>1</v>
      </c>
      <c r="D236" s="18">
        <f t="shared" si="47"/>
        <v>0.33333333333333331</v>
      </c>
      <c r="E236" s="18"/>
      <c r="F236" s="19">
        <v>2</v>
      </c>
      <c r="G236" s="18">
        <f t="shared" si="48"/>
        <v>0.66666666666666663</v>
      </c>
      <c r="H236" s="18"/>
      <c r="I236" s="20">
        <f t="shared" ref="I236:I247" si="49">SUM(C236,F236)</f>
        <v>3</v>
      </c>
    </row>
    <row r="237" spans="1:9" s="10" customFormat="1" ht="10" customHeight="1" x14ac:dyDescent="0.25">
      <c r="B237" s="21" t="s">
        <v>74</v>
      </c>
      <c r="C237" s="36">
        <v>1</v>
      </c>
      <c r="D237" s="18">
        <f t="shared" si="47"/>
        <v>1</v>
      </c>
      <c r="E237" s="18"/>
      <c r="F237" s="37">
        <v>0</v>
      </c>
      <c r="G237" s="18">
        <f t="shared" si="48"/>
        <v>0</v>
      </c>
      <c r="H237" s="18"/>
      <c r="I237" s="20">
        <f t="shared" si="49"/>
        <v>1</v>
      </c>
    </row>
    <row r="238" spans="1:9" s="1" customFormat="1" ht="10" customHeight="1" x14ac:dyDescent="0.25">
      <c r="A238" s="10"/>
      <c r="B238" s="21" t="s">
        <v>294</v>
      </c>
      <c r="C238" s="17">
        <v>3</v>
      </c>
      <c r="D238" s="18">
        <f t="shared" ref="D238" si="50">IFERROR(C238/I238,0)</f>
        <v>1</v>
      </c>
      <c r="E238" s="18"/>
      <c r="F238" s="19">
        <v>0</v>
      </c>
      <c r="G238" s="18">
        <f t="shared" ref="G238" si="51">IFERROR(F238/I238,0)</f>
        <v>0</v>
      </c>
      <c r="H238" s="18"/>
      <c r="I238" s="20">
        <f t="shared" ref="I238" si="52">SUM(C238,F238)</f>
        <v>3</v>
      </c>
    </row>
    <row r="239" spans="1:9" s="1" customFormat="1" ht="10" customHeight="1" x14ac:dyDescent="0.25">
      <c r="A239" s="10"/>
      <c r="B239" s="21" t="s">
        <v>75</v>
      </c>
      <c r="C239" s="17">
        <v>1</v>
      </c>
      <c r="D239" s="18">
        <f t="shared" si="47"/>
        <v>1</v>
      </c>
      <c r="E239" s="18"/>
      <c r="F239" s="19">
        <v>0</v>
      </c>
      <c r="G239" s="18">
        <f t="shared" si="48"/>
        <v>0</v>
      </c>
      <c r="H239" s="18"/>
      <c r="I239" s="20">
        <f t="shared" si="49"/>
        <v>1</v>
      </c>
    </row>
    <row r="240" spans="1:9" s="1" customFormat="1" ht="10" customHeight="1" x14ac:dyDescent="0.25">
      <c r="A240" s="10"/>
      <c r="B240" s="21" t="s">
        <v>76</v>
      </c>
      <c r="C240" s="17">
        <v>3</v>
      </c>
      <c r="D240" s="18">
        <f t="shared" si="47"/>
        <v>0.6</v>
      </c>
      <c r="E240" s="18"/>
      <c r="F240" s="19">
        <v>2</v>
      </c>
      <c r="G240" s="18">
        <f t="shared" si="48"/>
        <v>0.4</v>
      </c>
      <c r="H240" s="18"/>
      <c r="I240" s="20">
        <f>SUM(C240,F240)</f>
        <v>5</v>
      </c>
    </row>
    <row r="241" spans="1:9" s="10" customFormat="1" ht="10" customHeight="1" x14ac:dyDescent="0.25">
      <c r="B241" s="21" t="s">
        <v>142</v>
      </c>
      <c r="C241" s="36">
        <v>1</v>
      </c>
      <c r="D241" s="18">
        <f t="shared" si="47"/>
        <v>1</v>
      </c>
      <c r="E241" s="18"/>
      <c r="F241" s="37">
        <v>0</v>
      </c>
      <c r="G241" s="18">
        <f t="shared" si="48"/>
        <v>0</v>
      </c>
      <c r="H241" s="18"/>
      <c r="I241" s="20">
        <f>SUM(C241,F241)</f>
        <v>1</v>
      </c>
    </row>
    <row r="242" spans="1:9" s="1" customFormat="1" ht="10" customHeight="1" x14ac:dyDescent="0.25">
      <c r="A242" s="10"/>
      <c r="B242" s="21" t="s">
        <v>77</v>
      </c>
      <c r="C242" s="17">
        <v>3</v>
      </c>
      <c r="D242" s="18">
        <f t="shared" si="47"/>
        <v>0.25</v>
      </c>
      <c r="E242" s="18"/>
      <c r="F242" s="19">
        <v>9</v>
      </c>
      <c r="G242" s="18">
        <f t="shared" si="48"/>
        <v>0.75</v>
      </c>
      <c r="H242" s="18"/>
      <c r="I242" s="20">
        <f t="shared" si="49"/>
        <v>12</v>
      </c>
    </row>
    <row r="243" spans="1:9" s="1" customFormat="1" ht="10" customHeight="1" x14ac:dyDescent="0.25">
      <c r="A243" s="10"/>
      <c r="B243" s="21" t="s">
        <v>78</v>
      </c>
      <c r="C243" s="17">
        <v>1</v>
      </c>
      <c r="D243" s="18">
        <f t="shared" si="47"/>
        <v>0.5</v>
      </c>
      <c r="E243" s="18"/>
      <c r="F243" s="19">
        <v>1</v>
      </c>
      <c r="G243" s="18">
        <f t="shared" si="48"/>
        <v>0.5</v>
      </c>
      <c r="H243" s="18"/>
      <c r="I243" s="20">
        <f t="shared" si="49"/>
        <v>2</v>
      </c>
    </row>
    <row r="244" spans="1:9" s="1" customFormat="1" ht="10" customHeight="1" x14ac:dyDescent="0.25">
      <c r="A244" s="10"/>
      <c r="B244" s="21" t="s">
        <v>153</v>
      </c>
      <c r="C244" s="17">
        <v>1</v>
      </c>
      <c r="D244" s="18">
        <f t="shared" si="47"/>
        <v>0.2</v>
      </c>
      <c r="E244" s="18"/>
      <c r="F244" s="19">
        <v>4</v>
      </c>
      <c r="G244" s="18">
        <f t="shared" si="48"/>
        <v>0.8</v>
      </c>
      <c r="H244" s="18"/>
      <c r="I244" s="20">
        <f t="shared" si="49"/>
        <v>5</v>
      </c>
    </row>
    <row r="245" spans="1:9" s="1" customFormat="1" ht="10" customHeight="1" x14ac:dyDescent="0.25">
      <c r="A245" s="10"/>
      <c r="B245" s="21" t="s">
        <v>187</v>
      </c>
      <c r="C245" s="17">
        <v>0</v>
      </c>
      <c r="D245" s="18">
        <f t="shared" si="47"/>
        <v>0</v>
      </c>
      <c r="E245" s="18"/>
      <c r="F245" s="19">
        <v>3</v>
      </c>
      <c r="G245" s="18">
        <f t="shared" si="48"/>
        <v>1</v>
      </c>
      <c r="H245" s="18"/>
      <c r="I245" s="20">
        <f t="shared" si="49"/>
        <v>3</v>
      </c>
    </row>
    <row r="246" spans="1:9" s="1" customFormat="1" ht="10" customHeight="1" x14ac:dyDescent="0.25">
      <c r="A246" s="10"/>
      <c r="B246" s="21" t="s">
        <v>79</v>
      </c>
      <c r="C246" s="17">
        <v>4</v>
      </c>
      <c r="D246" s="18">
        <f t="shared" si="47"/>
        <v>0.25</v>
      </c>
      <c r="E246" s="18"/>
      <c r="F246" s="19">
        <v>12</v>
      </c>
      <c r="G246" s="18">
        <f t="shared" si="48"/>
        <v>0.75</v>
      </c>
      <c r="H246" s="18"/>
      <c r="I246" s="20">
        <f t="shared" si="49"/>
        <v>16</v>
      </c>
    </row>
    <row r="247" spans="1:9" s="1" customFormat="1" ht="10" customHeight="1" x14ac:dyDescent="0.25">
      <c r="A247" s="10"/>
      <c r="B247" s="21" t="s">
        <v>244</v>
      </c>
      <c r="C247" s="17">
        <v>0</v>
      </c>
      <c r="D247" s="18">
        <f t="shared" si="47"/>
        <v>0</v>
      </c>
      <c r="E247" s="18"/>
      <c r="F247" s="19">
        <v>2</v>
      </c>
      <c r="G247" s="18">
        <f t="shared" si="48"/>
        <v>1</v>
      </c>
      <c r="H247" s="18"/>
      <c r="I247" s="20">
        <f t="shared" si="49"/>
        <v>2</v>
      </c>
    </row>
    <row r="248" spans="1:9" s="11" customFormat="1" ht="11.25" customHeight="1" x14ac:dyDescent="0.25">
      <c r="A248" s="17"/>
      <c r="B248" s="17" t="s">
        <v>183</v>
      </c>
      <c r="C248" s="17"/>
      <c r="D248" s="18"/>
      <c r="E248" s="18"/>
      <c r="F248" s="17"/>
      <c r="G248" s="18"/>
      <c r="H248" s="18"/>
      <c r="I248" s="20"/>
    </row>
    <row r="249" spans="1:9" s="1" customFormat="1" ht="11.25" customHeight="1" x14ac:dyDescent="0.25">
      <c r="A249" s="10"/>
      <c r="B249" s="21" t="s">
        <v>178</v>
      </c>
      <c r="C249" s="17"/>
      <c r="D249" s="10"/>
      <c r="E249" s="17"/>
      <c r="F249" s="10"/>
      <c r="G249" s="10"/>
      <c r="H249" s="10"/>
      <c r="I249" s="26"/>
    </row>
    <row r="250" spans="1:9" s="10" customFormat="1" ht="10" customHeight="1" x14ac:dyDescent="0.25">
      <c r="A250" s="17"/>
      <c r="B250" s="27" t="s">
        <v>73</v>
      </c>
      <c r="C250" s="17">
        <v>2</v>
      </c>
      <c r="D250" s="18">
        <f t="shared" ref="D250:D264" si="53">IFERROR(C250/I250,0)</f>
        <v>1</v>
      </c>
      <c r="E250" s="18"/>
      <c r="F250" s="19">
        <v>0</v>
      </c>
      <c r="G250" s="18">
        <f t="shared" ref="G250:G264" si="54">IFERROR(F250/I250,0)</f>
        <v>0</v>
      </c>
      <c r="H250" s="18"/>
      <c r="I250" s="20">
        <f t="shared" ref="I250:I256" si="55">SUM(C250,F250)</f>
        <v>2</v>
      </c>
    </row>
    <row r="251" spans="1:9" s="1" customFormat="1" ht="11.25" customHeight="1" x14ac:dyDescent="0.25">
      <c r="A251" s="10"/>
      <c r="B251" s="27" t="s">
        <v>188</v>
      </c>
      <c r="C251" s="17">
        <v>13</v>
      </c>
      <c r="D251" s="18">
        <f t="shared" si="53"/>
        <v>0.9285714285714286</v>
      </c>
      <c r="E251" s="18"/>
      <c r="F251" s="19">
        <v>1</v>
      </c>
      <c r="G251" s="18">
        <f t="shared" si="54"/>
        <v>7.1428571428571425E-2</v>
      </c>
      <c r="H251" s="10"/>
      <c r="I251" s="20">
        <f t="shared" si="55"/>
        <v>14</v>
      </c>
    </row>
    <row r="252" spans="1:9" s="1" customFormat="1" ht="10" customHeight="1" x14ac:dyDescent="0.25">
      <c r="A252" s="10"/>
      <c r="B252" s="21" t="s">
        <v>75</v>
      </c>
      <c r="C252" s="17">
        <v>2</v>
      </c>
      <c r="D252" s="18">
        <f t="shared" si="53"/>
        <v>1</v>
      </c>
      <c r="E252" s="18"/>
      <c r="F252" s="19">
        <v>0</v>
      </c>
      <c r="G252" s="18">
        <f t="shared" si="54"/>
        <v>0</v>
      </c>
      <c r="H252" s="18"/>
      <c r="I252" s="20">
        <f t="shared" si="55"/>
        <v>2</v>
      </c>
    </row>
    <row r="253" spans="1:9" s="1" customFormat="1" ht="10" customHeight="1" x14ac:dyDescent="0.25">
      <c r="A253" s="10"/>
      <c r="B253" s="21" t="s">
        <v>76</v>
      </c>
      <c r="C253" s="17">
        <v>0</v>
      </c>
      <c r="D253" s="18">
        <f t="shared" si="53"/>
        <v>0</v>
      </c>
      <c r="E253" s="18"/>
      <c r="F253" s="19">
        <v>1</v>
      </c>
      <c r="G253" s="18">
        <f t="shared" si="54"/>
        <v>1</v>
      </c>
      <c r="H253" s="10"/>
      <c r="I253" s="20">
        <f t="shared" si="55"/>
        <v>1</v>
      </c>
    </row>
    <row r="254" spans="1:9" s="10" customFormat="1" ht="10" customHeight="1" x14ac:dyDescent="0.25">
      <c r="A254" s="17"/>
      <c r="B254" s="21" t="s">
        <v>77</v>
      </c>
      <c r="C254" s="17">
        <v>2</v>
      </c>
      <c r="D254" s="18">
        <f t="shared" si="53"/>
        <v>1</v>
      </c>
      <c r="E254" s="18"/>
      <c r="F254" s="19">
        <v>0</v>
      </c>
      <c r="G254" s="18">
        <f t="shared" si="54"/>
        <v>0</v>
      </c>
      <c r="H254" s="18"/>
      <c r="I254" s="20">
        <f t="shared" si="55"/>
        <v>2</v>
      </c>
    </row>
    <row r="255" spans="1:9" s="10" customFormat="1" ht="10" customHeight="1" x14ac:dyDescent="0.25">
      <c r="A255" s="17"/>
      <c r="B255" s="21" t="s">
        <v>78</v>
      </c>
      <c r="C255" s="17">
        <v>1</v>
      </c>
      <c r="D255" s="18">
        <f t="shared" si="53"/>
        <v>1</v>
      </c>
      <c r="E255" s="18"/>
      <c r="F255" s="19">
        <v>0</v>
      </c>
      <c r="G255" s="18">
        <f t="shared" si="54"/>
        <v>0</v>
      </c>
      <c r="H255" s="18"/>
      <c r="I255" s="20">
        <f t="shared" si="55"/>
        <v>1</v>
      </c>
    </row>
    <row r="256" spans="1:9" s="10" customFormat="1" ht="10" customHeight="1" x14ac:dyDescent="0.25">
      <c r="A256" s="17"/>
      <c r="B256" s="21" t="s">
        <v>79</v>
      </c>
      <c r="C256" s="17">
        <v>1</v>
      </c>
      <c r="D256" s="18">
        <f t="shared" ref="D256" si="56">IFERROR(C256/I256,0)</f>
        <v>1</v>
      </c>
      <c r="E256" s="18"/>
      <c r="F256" s="19">
        <v>0</v>
      </c>
      <c r="G256" s="18">
        <f t="shared" ref="G256" si="57">IFERROR(F256/I256,0)</f>
        <v>0</v>
      </c>
      <c r="H256" s="18"/>
      <c r="I256" s="20">
        <f t="shared" si="55"/>
        <v>1</v>
      </c>
    </row>
    <row r="257" spans="1:9" s="1" customFormat="1" ht="10" customHeight="1" x14ac:dyDescent="0.25">
      <c r="A257" s="10"/>
      <c r="B257" s="21" t="s">
        <v>179</v>
      </c>
      <c r="C257" s="17"/>
      <c r="D257" s="18"/>
      <c r="E257" s="18"/>
      <c r="F257" s="19"/>
      <c r="G257" s="18"/>
      <c r="H257" s="18"/>
      <c r="I257" s="20"/>
    </row>
    <row r="258" spans="1:9" s="1" customFormat="1" ht="10" customHeight="1" x14ac:dyDescent="0.25">
      <c r="A258" s="10"/>
      <c r="B258" s="27" t="s">
        <v>73</v>
      </c>
      <c r="C258" s="17">
        <v>1</v>
      </c>
      <c r="D258" s="18">
        <f t="shared" ref="D258" si="58">IFERROR(C258/I258,0)</f>
        <v>1</v>
      </c>
      <c r="E258" s="18"/>
      <c r="F258" s="19">
        <v>0</v>
      </c>
      <c r="G258" s="18">
        <f t="shared" ref="G258" si="59">IFERROR(F258/I258,0)</f>
        <v>0</v>
      </c>
      <c r="H258" s="18"/>
      <c r="I258" s="20">
        <f t="shared" ref="I258" si="60">SUM(C258,F258)</f>
        <v>1</v>
      </c>
    </row>
    <row r="259" spans="1:9" s="10" customFormat="1" ht="11.25" customHeight="1" x14ac:dyDescent="0.25">
      <c r="A259" s="17"/>
      <c r="B259" s="21" t="s">
        <v>188</v>
      </c>
      <c r="C259" s="17">
        <v>8</v>
      </c>
      <c r="D259" s="18">
        <f t="shared" si="53"/>
        <v>0.72727272727272729</v>
      </c>
      <c r="E259" s="18"/>
      <c r="F259" s="19">
        <v>3</v>
      </c>
      <c r="G259" s="18">
        <f t="shared" si="54"/>
        <v>0.27272727272727271</v>
      </c>
      <c r="H259" s="18"/>
      <c r="I259" s="20">
        <f t="shared" ref="I259:I262" si="61">SUM(C259,F259)</f>
        <v>11</v>
      </c>
    </row>
    <row r="260" spans="1:9" s="10" customFormat="1" ht="10" customHeight="1" x14ac:dyDescent="0.25">
      <c r="A260" s="17"/>
      <c r="B260" s="21" t="s">
        <v>75</v>
      </c>
      <c r="C260" s="17">
        <v>0</v>
      </c>
      <c r="D260" s="18">
        <f t="shared" si="53"/>
        <v>0</v>
      </c>
      <c r="E260" s="18"/>
      <c r="F260" s="19">
        <v>1</v>
      </c>
      <c r="G260" s="18">
        <f t="shared" si="54"/>
        <v>1</v>
      </c>
      <c r="H260" s="18"/>
      <c r="I260" s="20">
        <f t="shared" si="61"/>
        <v>1</v>
      </c>
    </row>
    <row r="261" spans="1:9" s="10" customFormat="1" ht="10" customHeight="1" x14ac:dyDescent="0.25">
      <c r="A261" s="17"/>
      <c r="B261" s="21" t="s">
        <v>78</v>
      </c>
      <c r="C261" s="17">
        <v>2</v>
      </c>
      <c r="D261" s="18">
        <f t="shared" si="53"/>
        <v>0.66666666666666663</v>
      </c>
      <c r="E261" s="18"/>
      <c r="F261" s="19">
        <v>1</v>
      </c>
      <c r="G261" s="18">
        <f t="shared" si="54"/>
        <v>0.33333333333333331</v>
      </c>
      <c r="H261" s="18"/>
      <c r="I261" s="20">
        <f t="shared" si="61"/>
        <v>3</v>
      </c>
    </row>
    <row r="262" spans="1:9" s="10" customFormat="1" ht="10" customHeight="1" x14ac:dyDescent="0.25">
      <c r="A262" s="17"/>
      <c r="B262" s="21" t="s">
        <v>79</v>
      </c>
      <c r="C262" s="17">
        <v>1</v>
      </c>
      <c r="D262" s="18">
        <f t="shared" si="53"/>
        <v>1</v>
      </c>
      <c r="E262" s="18"/>
      <c r="F262" s="19">
        <v>0</v>
      </c>
      <c r="G262" s="18">
        <f t="shared" si="54"/>
        <v>0</v>
      </c>
      <c r="H262" s="18"/>
      <c r="I262" s="20">
        <f t="shared" si="61"/>
        <v>1</v>
      </c>
    </row>
    <row r="263" spans="1:9" s="1" customFormat="1" ht="11.25" customHeight="1" x14ac:dyDescent="0.25">
      <c r="A263" s="10"/>
      <c r="B263" s="17" t="s">
        <v>84</v>
      </c>
      <c r="C263" s="17">
        <v>12</v>
      </c>
      <c r="D263" s="18">
        <f t="shared" si="53"/>
        <v>0.75</v>
      </c>
      <c r="E263" s="18"/>
      <c r="F263" s="19">
        <v>4</v>
      </c>
      <c r="G263" s="18">
        <f t="shared" si="54"/>
        <v>0.25</v>
      </c>
      <c r="H263" s="18"/>
      <c r="I263" s="20">
        <f>SUM(C263,F263)</f>
        <v>16</v>
      </c>
    </row>
    <row r="264" spans="1:9" s="1" customFormat="1" ht="10.4" customHeight="1" x14ac:dyDescent="0.25">
      <c r="A264" s="10"/>
      <c r="B264" s="17" t="s">
        <v>16</v>
      </c>
      <c r="C264" s="17">
        <v>176</v>
      </c>
      <c r="D264" s="18">
        <f t="shared" si="53"/>
        <v>0.81481481481481477</v>
      </c>
      <c r="E264" s="18"/>
      <c r="F264" s="19">
        <v>40</v>
      </c>
      <c r="G264" s="18">
        <f t="shared" si="54"/>
        <v>0.18518518518518517</v>
      </c>
      <c r="H264" s="18"/>
      <c r="I264" s="20">
        <f>SUM(C264,F264)</f>
        <v>216</v>
      </c>
    </row>
    <row r="265" spans="1:9" s="1" customFormat="1" ht="9" customHeight="1" x14ac:dyDescent="0.25">
      <c r="A265" s="17"/>
      <c r="B265" s="17"/>
      <c r="C265" s="17"/>
      <c r="D265" s="18"/>
      <c r="E265" s="18"/>
      <c r="F265" s="19"/>
      <c r="G265" s="18"/>
      <c r="H265" s="18"/>
      <c r="I265" s="20"/>
    </row>
    <row r="266" spans="1:9" s="2" customFormat="1" ht="11.25" customHeight="1" x14ac:dyDescent="0.25">
      <c r="B266" s="42" t="s">
        <v>184</v>
      </c>
      <c r="C266" s="22">
        <f>SUM(C208:C265)</f>
        <v>328</v>
      </c>
      <c r="D266" s="18">
        <f>C266/I266</f>
        <v>0.73873873873873874</v>
      </c>
      <c r="E266" s="18"/>
      <c r="F266" s="22">
        <f>SUM(F208:F265)</f>
        <v>116</v>
      </c>
      <c r="G266" s="18">
        <f>F266/I266</f>
        <v>0.26126126126126126</v>
      </c>
      <c r="H266" s="18"/>
      <c r="I266" s="24">
        <f>SUM(C266,F266)</f>
        <v>444</v>
      </c>
    </row>
    <row r="267" spans="1:9" s="2" customFormat="1" ht="3" customHeight="1" x14ac:dyDescent="0.25">
      <c r="B267" s="42"/>
      <c r="C267" s="22"/>
      <c r="D267" s="18"/>
      <c r="E267" s="18"/>
      <c r="F267" s="22"/>
      <c r="G267" s="18"/>
      <c r="H267" s="18"/>
      <c r="I267" s="24"/>
    </row>
    <row r="268" spans="1:9" s="1" customFormat="1" ht="11.25" customHeight="1" x14ac:dyDescent="0.25">
      <c r="A268" s="2" t="s">
        <v>8</v>
      </c>
      <c r="B268" s="17"/>
      <c r="C268" s="17"/>
      <c r="D268" s="18"/>
      <c r="E268" s="18"/>
      <c r="F268" s="19"/>
      <c r="G268" s="18"/>
      <c r="H268" s="18"/>
      <c r="I268" s="20"/>
    </row>
    <row r="269" spans="1:9" s="1" customFormat="1" ht="10" customHeight="1" x14ac:dyDescent="0.25">
      <c r="A269" s="10"/>
      <c r="B269" s="17" t="s">
        <v>85</v>
      </c>
      <c r="C269" s="36">
        <v>11</v>
      </c>
      <c r="D269" s="18">
        <f t="shared" ref="D269:D279" si="62">IFERROR(C269/I269,0)</f>
        <v>0.39285714285714285</v>
      </c>
      <c r="E269" s="18"/>
      <c r="F269" s="37">
        <v>17</v>
      </c>
      <c r="G269" s="18">
        <f t="shared" ref="G269:G279" si="63">IFERROR(F269/I269,0)</f>
        <v>0.6071428571428571</v>
      </c>
      <c r="H269" s="18"/>
      <c r="I269" s="20">
        <f t="shared" ref="I269:I279" si="64">SUM(C269,F269)</f>
        <v>28</v>
      </c>
    </row>
    <row r="270" spans="1:9" s="1" customFormat="1" ht="10" customHeight="1" x14ac:dyDescent="0.25">
      <c r="A270" s="10"/>
      <c r="B270" s="17" t="s">
        <v>180</v>
      </c>
      <c r="C270" s="36">
        <v>3</v>
      </c>
      <c r="D270" s="18">
        <f t="shared" si="62"/>
        <v>0.6</v>
      </c>
      <c r="E270" s="18"/>
      <c r="F270" s="37">
        <v>2</v>
      </c>
      <c r="G270" s="18">
        <f t="shared" si="63"/>
        <v>0.4</v>
      </c>
      <c r="H270" s="18"/>
      <c r="I270" s="20">
        <f>SUM(C270,F270)</f>
        <v>5</v>
      </c>
    </row>
    <row r="271" spans="1:9" s="1" customFormat="1" ht="10" customHeight="1" x14ac:dyDescent="0.25">
      <c r="A271" s="10"/>
      <c r="B271" s="17" t="s">
        <v>86</v>
      </c>
      <c r="C271" s="36">
        <v>9</v>
      </c>
      <c r="D271" s="18">
        <f t="shared" si="62"/>
        <v>0.21951219512195122</v>
      </c>
      <c r="E271" s="18"/>
      <c r="F271" s="37">
        <v>32</v>
      </c>
      <c r="G271" s="18">
        <f t="shared" si="63"/>
        <v>0.78048780487804881</v>
      </c>
      <c r="H271" s="18"/>
      <c r="I271" s="20">
        <f t="shared" si="64"/>
        <v>41</v>
      </c>
    </row>
    <row r="272" spans="1:9" s="1" customFormat="1" ht="10" customHeight="1" x14ac:dyDescent="0.25">
      <c r="A272" s="10"/>
      <c r="B272" s="17" t="s">
        <v>87</v>
      </c>
      <c r="C272" s="36">
        <v>3</v>
      </c>
      <c r="D272" s="18">
        <f t="shared" si="62"/>
        <v>0.15</v>
      </c>
      <c r="E272" s="18"/>
      <c r="F272" s="37">
        <v>17</v>
      </c>
      <c r="G272" s="18">
        <f t="shared" si="63"/>
        <v>0.85</v>
      </c>
      <c r="H272" s="18"/>
      <c r="I272" s="20">
        <f t="shared" si="64"/>
        <v>20</v>
      </c>
    </row>
    <row r="273" spans="1:12" s="1" customFormat="1" ht="10" customHeight="1" x14ac:dyDescent="0.25">
      <c r="A273" s="10"/>
      <c r="B273" s="17" t="s">
        <v>88</v>
      </c>
      <c r="C273" s="36">
        <v>3</v>
      </c>
      <c r="D273" s="18">
        <f t="shared" si="62"/>
        <v>0.17647058823529413</v>
      </c>
      <c r="E273" s="18"/>
      <c r="F273" s="37">
        <v>14</v>
      </c>
      <c r="G273" s="18">
        <f t="shared" si="63"/>
        <v>0.82352941176470584</v>
      </c>
      <c r="H273" s="18"/>
      <c r="I273" s="20">
        <f t="shared" si="64"/>
        <v>17</v>
      </c>
    </row>
    <row r="274" spans="1:12" s="1" customFormat="1" ht="10" customHeight="1" x14ac:dyDescent="0.25">
      <c r="A274" s="10"/>
      <c r="B274" s="17" t="s">
        <v>246</v>
      </c>
      <c r="C274" s="36">
        <v>0</v>
      </c>
      <c r="D274" s="18">
        <f t="shared" si="62"/>
        <v>0</v>
      </c>
      <c r="E274" s="18"/>
      <c r="F274" s="37">
        <v>4</v>
      </c>
      <c r="G274" s="18">
        <f t="shared" si="63"/>
        <v>1</v>
      </c>
      <c r="H274" s="18"/>
      <c r="I274" s="20">
        <f t="shared" si="64"/>
        <v>4</v>
      </c>
    </row>
    <row r="275" spans="1:12" s="1" customFormat="1" ht="10" customHeight="1" x14ac:dyDescent="0.25">
      <c r="A275" s="10"/>
      <c r="B275" s="17" t="s">
        <v>89</v>
      </c>
      <c r="C275" s="36">
        <v>8</v>
      </c>
      <c r="D275" s="18">
        <f t="shared" si="62"/>
        <v>0.14285714285714285</v>
      </c>
      <c r="E275" s="18"/>
      <c r="F275" s="37">
        <v>48</v>
      </c>
      <c r="G275" s="18">
        <f t="shared" si="63"/>
        <v>0.8571428571428571</v>
      </c>
      <c r="H275" s="18"/>
      <c r="I275" s="20">
        <f t="shared" si="64"/>
        <v>56</v>
      </c>
    </row>
    <row r="276" spans="1:12" s="1" customFormat="1" ht="10" customHeight="1" x14ac:dyDescent="0.25">
      <c r="A276" s="10"/>
      <c r="B276" s="17" t="s">
        <v>245</v>
      </c>
      <c r="C276" s="36">
        <v>1</v>
      </c>
      <c r="D276" s="18">
        <f t="shared" si="62"/>
        <v>9.0909090909090912E-2</v>
      </c>
      <c r="E276" s="18"/>
      <c r="F276" s="37">
        <v>10</v>
      </c>
      <c r="G276" s="18">
        <f t="shared" si="63"/>
        <v>0.90909090909090906</v>
      </c>
      <c r="H276" s="18"/>
      <c r="I276" s="20">
        <f t="shared" si="64"/>
        <v>11</v>
      </c>
    </row>
    <row r="277" spans="1:12" s="1" customFormat="1" ht="10" customHeight="1" x14ac:dyDescent="0.25">
      <c r="A277" s="10"/>
      <c r="B277" s="17" t="s">
        <v>90</v>
      </c>
      <c r="C277" s="36">
        <v>8</v>
      </c>
      <c r="D277" s="18">
        <f t="shared" si="62"/>
        <v>9.4117647058823528E-2</v>
      </c>
      <c r="E277" s="18"/>
      <c r="F277" s="37">
        <v>77</v>
      </c>
      <c r="G277" s="18">
        <f t="shared" si="63"/>
        <v>0.90588235294117647</v>
      </c>
      <c r="H277" s="18"/>
      <c r="I277" s="20">
        <f t="shared" si="64"/>
        <v>85</v>
      </c>
    </row>
    <row r="278" spans="1:12" s="1" customFormat="1" ht="10" customHeight="1" x14ac:dyDescent="0.25">
      <c r="A278" s="10"/>
      <c r="B278" s="17" t="s">
        <v>91</v>
      </c>
      <c r="C278" s="36">
        <v>2</v>
      </c>
      <c r="D278" s="18">
        <f t="shared" si="62"/>
        <v>9.5238095238095233E-2</v>
      </c>
      <c r="E278" s="18"/>
      <c r="F278" s="37">
        <v>19</v>
      </c>
      <c r="G278" s="18">
        <f t="shared" si="63"/>
        <v>0.90476190476190477</v>
      </c>
      <c r="H278" s="18"/>
      <c r="I278" s="20">
        <f t="shared" si="64"/>
        <v>21</v>
      </c>
    </row>
    <row r="279" spans="1:12" s="1" customFormat="1" ht="10" customHeight="1" x14ac:dyDescent="0.25">
      <c r="A279" s="10"/>
      <c r="B279" s="17" t="s">
        <v>148</v>
      </c>
      <c r="C279" s="36">
        <v>5</v>
      </c>
      <c r="D279" s="18">
        <f t="shared" si="62"/>
        <v>0.27777777777777779</v>
      </c>
      <c r="E279" s="18"/>
      <c r="F279" s="37">
        <v>13</v>
      </c>
      <c r="G279" s="18">
        <f t="shared" si="63"/>
        <v>0.72222222222222221</v>
      </c>
      <c r="H279" s="18"/>
      <c r="I279" s="20">
        <f t="shared" si="64"/>
        <v>18</v>
      </c>
    </row>
    <row r="280" spans="1:12" s="1" customFormat="1" ht="9" customHeight="1" x14ac:dyDescent="0.25">
      <c r="A280" s="10"/>
      <c r="B280" s="17"/>
      <c r="C280" s="17"/>
      <c r="D280" s="18"/>
      <c r="E280" s="18"/>
      <c r="F280" s="19"/>
      <c r="G280" s="18"/>
      <c r="H280" s="18"/>
      <c r="I280" s="20"/>
    </row>
    <row r="281" spans="1:12" s="2" customFormat="1" ht="11.25" customHeight="1" x14ac:dyDescent="0.25">
      <c r="A281" s="22"/>
      <c r="B281" s="42" t="s">
        <v>184</v>
      </c>
      <c r="C281" s="22">
        <f>SUM(C269:C280)</f>
        <v>53</v>
      </c>
      <c r="D281" s="18">
        <f>C281/I281</f>
        <v>0.17320261437908496</v>
      </c>
      <c r="E281" s="18"/>
      <c r="F281" s="23">
        <f>SUM(F269:F280)</f>
        <v>253</v>
      </c>
      <c r="G281" s="18">
        <f>F281/I281</f>
        <v>0.82679738562091498</v>
      </c>
      <c r="H281" s="18"/>
      <c r="I281" s="24">
        <f>SUM(C281,F281)</f>
        <v>306</v>
      </c>
    </row>
    <row r="282" spans="1:12" s="1" customFormat="1" ht="9" customHeight="1" x14ac:dyDescent="0.25">
      <c r="A282" s="28"/>
      <c r="B282" s="17"/>
      <c r="C282" s="17"/>
      <c r="D282" s="18"/>
      <c r="E282" s="18"/>
      <c r="F282" s="19"/>
      <c r="G282" s="18"/>
      <c r="H282" s="18"/>
      <c r="I282" s="20"/>
    </row>
    <row r="283" spans="1:12" s="1" customFormat="1" ht="11.25" customHeight="1" x14ac:dyDescent="0.25">
      <c r="A283" s="2" t="s">
        <v>175</v>
      </c>
      <c r="B283" s="17"/>
      <c r="C283" s="17"/>
      <c r="D283" s="18"/>
      <c r="E283" s="18"/>
      <c r="F283" s="19"/>
      <c r="G283" s="18"/>
      <c r="H283" s="18"/>
      <c r="I283" s="20"/>
    </row>
    <row r="284" spans="1:12" s="1" customFormat="1" ht="10" customHeight="1" x14ac:dyDescent="0.25">
      <c r="A284" s="10"/>
      <c r="B284" s="17" t="s">
        <v>92</v>
      </c>
      <c r="C284" s="17">
        <v>16</v>
      </c>
      <c r="D284" s="18">
        <f t="shared" ref="D284:D302" si="65">IFERROR(C284/I284,0)</f>
        <v>0.66666666666666663</v>
      </c>
      <c r="E284" s="18"/>
      <c r="F284" s="19">
        <v>8</v>
      </c>
      <c r="G284" s="18">
        <f t="shared" ref="G284:G302" si="66">IFERROR(F284/I284,0)</f>
        <v>0.33333333333333331</v>
      </c>
      <c r="H284" s="18"/>
      <c r="I284" s="20">
        <f t="shared" ref="I284:I296" si="67">SUM(C284,F284)</f>
        <v>24</v>
      </c>
    </row>
    <row r="285" spans="1:12" s="10" customFormat="1" ht="10" customHeight="1" x14ac:dyDescent="0.3">
      <c r="B285" s="17" t="s">
        <v>198</v>
      </c>
      <c r="C285" s="17">
        <v>0</v>
      </c>
      <c r="D285" s="18">
        <f t="shared" si="65"/>
        <v>0</v>
      </c>
      <c r="E285" s="18"/>
      <c r="F285" s="19">
        <v>1</v>
      </c>
      <c r="G285" s="18">
        <f t="shared" si="66"/>
        <v>1</v>
      </c>
      <c r="H285" s="18"/>
      <c r="I285" s="20">
        <f t="shared" si="67"/>
        <v>1</v>
      </c>
      <c r="K285"/>
      <c r="L285"/>
    </row>
    <row r="286" spans="1:12" s="1" customFormat="1" ht="10" customHeight="1" x14ac:dyDescent="0.3">
      <c r="A286" s="10"/>
      <c r="B286" s="17" t="s">
        <v>93</v>
      </c>
      <c r="C286" s="17">
        <v>4</v>
      </c>
      <c r="D286" s="18">
        <f t="shared" si="65"/>
        <v>0.33333333333333331</v>
      </c>
      <c r="E286" s="18"/>
      <c r="F286" s="19">
        <v>8</v>
      </c>
      <c r="G286" s="18">
        <f t="shared" si="66"/>
        <v>0.66666666666666663</v>
      </c>
      <c r="H286" s="18"/>
      <c r="I286" s="20">
        <f t="shared" si="67"/>
        <v>12</v>
      </c>
      <c r="K286"/>
      <c r="L286"/>
    </row>
    <row r="287" spans="1:12" s="1" customFormat="1" ht="10" customHeight="1" x14ac:dyDescent="0.3">
      <c r="A287" s="10"/>
      <c r="B287" s="17" t="s">
        <v>167</v>
      </c>
      <c r="C287" s="17">
        <v>1</v>
      </c>
      <c r="D287" s="18">
        <f t="shared" si="65"/>
        <v>1</v>
      </c>
      <c r="E287" s="18"/>
      <c r="F287" s="19">
        <v>0</v>
      </c>
      <c r="G287" s="18">
        <f t="shared" si="66"/>
        <v>0</v>
      </c>
      <c r="H287" s="18"/>
      <c r="I287" s="20">
        <f>SUM(C287,F287)</f>
        <v>1</v>
      </c>
      <c r="K287"/>
      <c r="L287"/>
    </row>
    <row r="288" spans="1:12" s="1" customFormat="1" ht="10" customHeight="1" x14ac:dyDescent="0.3">
      <c r="A288" s="10"/>
      <c r="B288" s="17" t="s">
        <v>94</v>
      </c>
      <c r="C288" s="17">
        <v>2</v>
      </c>
      <c r="D288" s="18">
        <f t="shared" si="65"/>
        <v>0.66666666666666663</v>
      </c>
      <c r="E288" s="18"/>
      <c r="F288" s="19">
        <v>1</v>
      </c>
      <c r="G288" s="18">
        <f t="shared" si="66"/>
        <v>0.33333333333333331</v>
      </c>
      <c r="H288" s="18"/>
      <c r="I288" s="20">
        <f t="shared" si="67"/>
        <v>3</v>
      </c>
      <c r="K288"/>
      <c r="L288"/>
    </row>
    <row r="289" spans="1:12" s="1" customFormat="1" ht="10" customHeight="1" x14ac:dyDescent="0.3">
      <c r="A289" s="10"/>
      <c r="B289" s="17" t="s">
        <v>95</v>
      </c>
      <c r="C289" s="17">
        <v>8</v>
      </c>
      <c r="D289" s="18">
        <f t="shared" si="65"/>
        <v>0.5714285714285714</v>
      </c>
      <c r="E289" s="18"/>
      <c r="F289" s="19">
        <v>6</v>
      </c>
      <c r="G289" s="18">
        <f t="shared" si="66"/>
        <v>0.42857142857142855</v>
      </c>
      <c r="H289" s="18"/>
      <c r="I289" s="20">
        <f t="shared" si="67"/>
        <v>14</v>
      </c>
      <c r="K289"/>
      <c r="L289"/>
    </row>
    <row r="290" spans="1:12" s="1" customFormat="1" ht="10" customHeight="1" x14ac:dyDescent="0.3">
      <c r="A290" s="10"/>
      <c r="B290" s="17" t="s">
        <v>96</v>
      </c>
      <c r="C290" s="17">
        <v>2</v>
      </c>
      <c r="D290" s="18">
        <f t="shared" si="65"/>
        <v>1</v>
      </c>
      <c r="E290" s="18"/>
      <c r="F290" s="19">
        <v>0</v>
      </c>
      <c r="G290" s="18">
        <f t="shared" si="66"/>
        <v>0</v>
      </c>
      <c r="H290" s="18"/>
      <c r="I290" s="20">
        <f t="shared" si="67"/>
        <v>2</v>
      </c>
      <c r="K290"/>
      <c r="L290"/>
    </row>
    <row r="291" spans="1:12" s="1" customFormat="1" ht="10" customHeight="1" x14ac:dyDescent="0.3">
      <c r="A291" s="10"/>
      <c r="B291" s="17" t="s">
        <v>136</v>
      </c>
      <c r="C291" s="17">
        <v>5</v>
      </c>
      <c r="D291" s="18">
        <f t="shared" si="65"/>
        <v>0.35714285714285715</v>
      </c>
      <c r="E291" s="18"/>
      <c r="F291" s="19">
        <v>9</v>
      </c>
      <c r="G291" s="18">
        <f t="shared" si="66"/>
        <v>0.6428571428571429</v>
      </c>
      <c r="H291" s="18"/>
      <c r="I291" s="20">
        <f t="shared" si="67"/>
        <v>14</v>
      </c>
      <c r="K291"/>
      <c r="L291"/>
    </row>
    <row r="292" spans="1:12" s="1" customFormat="1" ht="10" customHeight="1" x14ac:dyDescent="0.3">
      <c r="A292" s="10"/>
      <c r="B292" s="17" t="s">
        <v>216</v>
      </c>
      <c r="C292" s="17">
        <v>4</v>
      </c>
      <c r="D292" s="18">
        <f t="shared" si="65"/>
        <v>0.8</v>
      </c>
      <c r="E292" s="18"/>
      <c r="F292" s="19">
        <v>1</v>
      </c>
      <c r="G292" s="18">
        <f t="shared" si="66"/>
        <v>0.2</v>
      </c>
      <c r="H292" s="18"/>
      <c r="I292" s="20">
        <f t="shared" si="67"/>
        <v>5</v>
      </c>
      <c r="K292"/>
      <c r="L292"/>
    </row>
    <row r="293" spans="1:12" s="1" customFormat="1" ht="10" customHeight="1" x14ac:dyDescent="0.3">
      <c r="A293" s="10"/>
      <c r="B293" s="17" t="s">
        <v>98</v>
      </c>
      <c r="C293" s="17">
        <v>1</v>
      </c>
      <c r="D293" s="18">
        <f t="shared" si="65"/>
        <v>1</v>
      </c>
      <c r="E293" s="18"/>
      <c r="F293" s="19">
        <v>0</v>
      </c>
      <c r="G293" s="18">
        <f t="shared" si="66"/>
        <v>0</v>
      </c>
      <c r="H293" s="18"/>
      <c r="I293" s="20">
        <f t="shared" si="67"/>
        <v>1</v>
      </c>
      <c r="K293"/>
      <c r="L293"/>
    </row>
    <row r="294" spans="1:12" s="1" customFormat="1" ht="10" customHeight="1" x14ac:dyDescent="0.3">
      <c r="A294" s="10"/>
      <c r="B294" s="17" t="s">
        <v>97</v>
      </c>
      <c r="C294" s="17">
        <v>8</v>
      </c>
      <c r="D294" s="18">
        <f t="shared" si="65"/>
        <v>0.5</v>
      </c>
      <c r="E294" s="18"/>
      <c r="F294" s="19">
        <v>8</v>
      </c>
      <c r="G294" s="18">
        <f t="shared" si="66"/>
        <v>0.5</v>
      </c>
      <c r="H294" s="18"/>
      <c r="I294" s="20">
        <f t="shared" si="67"/>
        <v>16</v>
      </c>
      <c r="K294"/>
      <c r="L294"/>
    </row>
    <row r="295" spans="1:12" s="1" customFormat="1" ht="10" customHeight="1" x14ac:dyDescent="0.3">
      <c r="A295" s="10"/>
      <c r="B295" s="17" t="s">
        <v>99</v>
      </c>
      <c r="C295" s="17">
        <v>5</v>
      </c>
      <c r="D295" s="18">
        <f t="shared" si="65"/>
        <v>0.83333333333333337</v>
      </c>
      <c r="E295" s="18"/>
      <c r="F295" s="19">
        <v>1</v>
      </c>
      <c r="G295" s="18">
        <f t="shared" si="66"/>
        <v>0.16666666666666666</v>
      </c>
      <c r="H295" s="18"/>
      <c r="I295" s="20">
        <f t="shared" si="67"/>
        <v>6</v>
      </c>
      <c r="K295"/>
      <c r="L295"/>
    </row>
    <row r="296" spans="1:12" s="1" customFormat="1" ht="10" customHeight="1" x14ac:dyDescent="0.3">
      <c r="A296" s="10"/>
      <c r="B296" s="17" t="s">
        <v>100</v>
      </c>
      <c r="C296" s="17">
        <v>0</v>
      </c>
      <c r="D296" s="18">
        <f t="shared" si="65"/>
        <v>0</v>
      </c>
      <c r="E296" s="18"/>
      <c r="F296" s="19">
        <v>9</v>
      </c>
      <c r="G296" s="18">
        <f t="shared" si="66"/>
        <v>1</v>
      </c>
      <c r="H296" s="18"/>
      <c r="I296" s="20">
        <f t="shared" si="67"/>
        <v>9</v>
      </c>
      <c r="K296"/>
      <c r="L296"/>
    </row>
    <row r="297" spans="1:12" s="1" customFormat="1" ht="10" customHeight="1" x14ac:dyDescent="0.3">
      <c r="A297" s="10"/>
      <c r="B297" s="17" t="s">
        <v>102</v>
      </c>
      <c r="C297" s="17"/>
      <c r="D297" s="18"/>
      <c r="E297" s="18"/>
      <c r="F297" s="19"/>
      <c r="G297" s="18"/>
      <c r="H297" s="18"/>
      <c r="I297" s="20"/>
      <c r="K297"/>
      <c r="L297"/>
    </row>
    <row r="298" spans="1:12" s="1" customFormat="1" ht="10" customHeight="1" x14ac:dyDescent="0.3">
      <c r="A298" s="10"/>
      <c r="B298" s="21" t="s">
        <v>101</v>
      </c>
      <c r="C298" s="17">
        <v>0</v>
      </c>
      <c r="D298" s="18">
        <f t="shared" si="65"/>
        <v>0</v>
      </c>
      <c r="E298" s="18"/>
      <c r="F298" s="19">
        <v>7</v>
      </c>
      <c r="G298" s="18">
        <f t="shared" si="66"/>
        <v>1</v>
      </c>
      <c r="H298" s="18"/>
      <c r="I298" s="20">
        <f>SUM(C298,F298)</f>
        <v>7</v>
      </c>
      <c r="K298"/>
      <c r="L298"/>
    </row>
    <row r="299" spans="1:12" s="1" customFormat="1" ht="10" customHeight="1" x14ac:dyDescent="0.3">
      <c r="A299" s="10"/>
      <c r="B299" s="21" t="s">
        <v>278</v>
      </c>
      <c r="C299" s="17">
        <v>0</v>
      </c>
      <c r="D299" s="18">
        <f t="shared" ref="D299" si="68">IFERROR(C299/I299,0)</f>
        <v>0</v>
      </c>
      <c r="E299" s="18"/>
      <c r="F299" s="19">
        <v>2</v>
      </c>
      <c r="G299" s="18">
        <f t="shared" ref="G299" si="69">IFERROR(F299/I299,0)</f>
        <v>1</v>
      </c>
      <c r="H299" s="18"/>
      <c r="I299" s="20">
        <f>SUM(C299,F299)</f>
        <v>2</v>
      </c>
      <c r="K299"/>
      <c r="L299"/>
    </row>
    <row r="300" spans="1:12" s="1" customFormat="1" ht="10" customHeight="1" x14ac:dyDescent="0.3">
      <c r="A300" s="10"/>
      <c r="B300" s="17" t="s">
        <v>169</v>
      </c>
      <c r="C300" s="17"/>
      <c r="D300" s="18"/>
      <c r="E300" s="18"/>
      <c r="F300" s="19"/>
      <c r="G300" s="18"/>
      <c r="H300" s="18"/>
      <c r="I300" s="20"/>
      <c r="K300"/>
      <c r="L300"/>
    </row>
    <row r="301" spans="1:12" s="1" customFormat="1" ht="10" customHeight="1" x14ac:dyDescent="0.3">
      <c r="A301" s="10"/>
      <c r="B301" s="21" t="s">
        <v>101</v>
      </c>
      <c r="C301" s="17">
        <v>1</v>
      </c>
      <c r="D301" s="18">
        <f t="shared" si="65"/>
        <v>0.2</v>
      </c>
      <c r="E301" s="18"/>
      <c r="F301" s="19">
        <v>4</v>
      </c>
      <c r="G301" s="18">
        <f t="shared" si="66"/>
        <v>0.8</v>
      </c>
      <c r="H301" s="18"/>
      <c r="I301" s="20">
        <f>SUM(C301,F301)</f>
        <v>5</v>
      </c>
      <c r="K301"/>
      <c r="L301"/>
    </row>
    <row r="302" spans="1:12" s="1" customFormat="1" ht="10" customHeight="1" x14ac:dyDescent="0.3">
      <c r="A302" s="10"/>
      <c r="B302" s="21" t="s">
        <v>278</v>
      </c>
      <c r="C302" s="17">
        <v>0</v>
      </c>
      <c r="D302" s="18">
        <f t="shared" si="65"/>
        <v>0</v>
      </c>
      <c r="E302" s="18"/>
      <c r="F302" s="19">
        <v>3</v>
      </c>
      <c r="G302" s="18">
        <f t="shared" si="66"/>
        <v>1</v>
      </c>
      <c r="H302" s="18"/>
      <c r="I302" s="20">
        <f>SUM(C302,F302)</f>
        <v>3</v>
      </c>
      <c r="K302"/>
      <c r="L302"/>
    </row>
    <row r="303" spans="1:12" s="1" customFormat="1" ht="10" customHeight="1" x14ac:dyDescent="0.3">
      <c r="A303" s="10"/>
      <c r="B303" s="17" t="s">
        <v>279</v>
      </c>
      <c r="C303" s="17">
        <v>2</v>
      </c>
      <c r="D303" s="18">
        <f>IFERROR(C303/I303,0)</f>
        <v>0.66666666666666663</v>
      </c>
      <c r="E303" s="18"/>
      <c r="F303" s="19">
        <v>1</v>
      </c>
      <c r="G303" s="18">
        <f>IFERROR(F303/I303,0)</f>
        <v>0.33333333333333331</v>
      </c>
      <c r="H303" s="18"/>
      <c r="I303" s="20">
        <f>SUM(C303,F303)</f>
        <v>3</v>
      </c>
      <c r="K303"/>
      <c r="L303"/>
    </row>
    <row r="304" spans="1:12" s="1" customFormat="1" ht="10" customHeight="1" x14ac:dyDescent="0.3">
      <c r="A304" s="10"/>
      <c r="B304" s="17" t="s">
        <v>149</v>
      </c>
      <c r="C304" s="17">
        <v>1</v>
      </c>
      <c r="D304" s="18">
        <f>IFERROR(C304/I304,0)</f>
        <v>0.33333333333333331</v>
      </c>
      <c r="E304" s="18"/>
      <c r="F304" s="19">
        <v>2</v>
      </c>
      <c r="G304" s="18">
        <f>IFERROR(F304/I304,0)</f>
        <v>0.66666666666666663</v>
      </c>
      <c r="H304" s="18"/>
      <c r="I304" s="20">
        <f>SUM(C304,F304)</f>
        <v>3</v>
      </c>
      <c r="K304"/>
      <c r="L304"/>
    </row>
    <row r="305" spans="1:12" s="1" customFormat="1" ht="10" customHeight="1" x14ac:dyDescent="0.3">
      <c r="A305" s="10"/>
      <c r="B305" s="17" t="s">
        <v>215</v>
      </c>
      <c r="C305" s="17">
        <v>1</v>
      </c>
      <c r="D305" s="18">
        <f>IFERROR(C305/I305,0)</f>
        <v>1</v>
      </c>
      <c r="E305" s="18"/>
      <c r="F305" s="19">
        <v>0</v>
      </c>
      <c r="G305" s="18">
        <f>IFERROR(F305/I305,0)</f>
        <v>0</v>
      </c>
      <c r="H305" s="18"/>
      <c r="I305" s="20">
        <f>SUM(C305,F305)</f>
        <v>1</v>
      </c>
      <c r="K305"/>
      <c r="L305"/>
    </row>
    <row r="306" spans="1:12" s="1" customFormat="1" ht="9" customHeight="1" x14ac:dyDescent="0.25">
      <c r="A306" s="10"/>
      <c r="B306" s="17"/>
      <c r="C306" s="17"/>
      <c r="D306" s="18"/>
      <c r="E306" s="18"/>
      <c r="F306" s="19"/>
      <c r="G306" s="18"/>
      <c r="H306" s="18"/>
      <c r="I306" s="20"/>
    </row>
    <row r="307" spans="1:12" s="2" customFormat="1" ht="11.25" customHeight="1" x14ac:dyDescent="0.25">
      <c r="A307" s="22"/>
      <c r="B307" s="42" t="s">
        <v>184</v>
      </c>
      <c r="C307" s="22">
        <f>SUM(C284:C306)</f>
        <v>61</v>
      </c>
      <c r="D307" s="18">
        <f>C307/I307</f>
        <v>0.4621212121212121</v>
      </c>
      <c r="E307" s="18"/>
      <c r="F307" s="22">
        <f>SUM(F284:F306)</f>
        <v>71</v>
      </c>
      <c r="G307" s="18">
        <f>F307/I307</f>
        <v>0.53787878787878785</v>
      </c>
      <c r="H307" s="18"/>
      <c r="I307" s="24">
        <f>SUM(C307,F307)</f>
        <v>132</v>
      </c>
    </row>
    <row r="308" spans="1:12" s="1" customFormat="1" ht="11.25" customHeight="1" x14ac:dyDescent="0.25">
      <c r="A308" s="25"/>
      <c r="B308" s="17"/>
      <c r="C308" s="17"/>
      <c r="D308" s="18"/>
      <c r="E308" s="18"/>
      <c r="F308" s="19"/>
      <c r="G308" s="18"/>
      <c r="H308" s="18"/>
      <c r="I308" s="20"/>
    </row>
    <row r="309" spans="1:12" s="1" customFormat="1" ht="11.25" customHeight="1" x14ac:dyDescent="0.25">
      <c r="A309" s="2" t="s">
        <v>9</v>
      </c>
      <c r="B309" s="17"/>
      <c r="C309" s="17"/>
      <c r="D309" s="18"/>
      <c r="E309" s="18"/>
      <c r="F309" s="19"/>
      <c r="G309" s="18"/>
      <c r="H309" s="18"/>
      <c r="I309" s="20"/>
    </row>
    <row r="310" spans="1:12" s="1" customFormat="1" ht="12" customHeight="1" x14ac:dyDescent="0.25">
      <c r="A310" s="10"/>
      <c r="B310" s="17" t="s">
        <v>286</v>
      </c>
      <c r="C310" s="17">
        <v>9</v>
      </c>
      <c r="D310" s="18">
        <f>IFERROR(C310/I310,0)</f>
        <v>0.9</v>
      </c>
      <c r="E310" s="18"/>
      <c r="F310" s="19">
        <v>1</v>
      </c>
      <c r="G310" s="18">
        <f>IFERROR(F310/I310,0)</f>
        <v>0.1</v>
      </c>
      <c r="H310" s="18"/>
      <c r="I310" s="20">
        <f>SUM(C310,F310)</f>
        <v>10</v>
      </c>
    </row>
    <row r="311" spans="1:12" s="1" customFormat="1" ht="9" customHeight="1" x14ac:dyDescent="0.25">
      <c r="A311" s="10"/>
      <c r="B311" s="17"/>
      <c r="C311" s="17"/>
      <c r="D311" s="18"/>
      <c r="E311" s="18"/>
      <c r="F311" s="19"/>
      <c r="G311" s="18"/>
      <c r="H311" s="18"/>
      <c r="I311" s="20"/>
    </row>
    <row r="312" spans="1:12" s="2" customFormat="1" ht="11.25" customHeight="1" x14ac:dyDescent="0.25">
      <c r="B312" s="42" t="s">
        <v>184</v>
      </c>
      <c r="C312" s="22">
        <f>SUM(C310:C311)</f>
        <v>9</v>
      </c>
      <c r="D312" s="18">
        <f>C312/I312</f>
        <v>0.9</v>
      </c>
      <c r="E312" s="18"/>
      <c r="F312" s="22">
        <f>SUM(F310:F311)</f>
        <v>1</v>
      </c>
      <c r="G312" s="18">
        <f>F312/I312</f>
        <v>0.1</v>
      </c>
      <c r="H312" s="18"/>
      <c r="I312" s="24">
        <f>SUM(C312,F312)</f>
        <v>10</v>
      </c>
    </row>
    <row r="313" spans="1:12" s="1" customFormat="1" ht="9" customHeight="1" x14ac:dyDescent="0.25">
      <c r="A313" s="28"/>
      <c r="B313" s="17"/>
      <c r="C313" s="17"/>
      <c r="D313" s="18"/>
      <c r="E313" s="18"/>
      <c r="F313" s="19"/>
      <c r="G313" s="18"/>
      <c r="H313" s="18"/>
      <c r="I313" s="20"/>
    </row>
    <row r="314" spans="1:12" s="1" customFormat="1" ht="12" customHeight="1" x14ac:dyDescent="0.25">
      <c r="A314" s="2" t="s">
        <v>288</v>
      </c>
      <c r="B314" s="17"/>
      <c r="C314" s="17"/>
      <c r="D314" s="18"/>
      <c r="E314" s="18"/>
      <c r="F314" s="19"/>
      <c r="G314" s="18"/>
      <c r="H314" s="18"/>
      <c r="I314" s="20"/>
    </row>
    <row r="315" spans="1:12" s="10" customFormat="1" ht="10.3" x14ac:dyDescent="0.25">
      <c r="A315" s="22"/>
      <c r="B315" s="17" t="s">
        <v>224</v>
      </c>
      <c r="C315" s="17">
        <v>3</v>
      </c>
      <c r="D315" s="18">
        <f>IFERROR(C315/I315,0)</f>
        <v>1</v>
      </c>
      <c r="E315" s="18"/>
      <c r="F315" s="19">
        <v>0</v>
      </c>
      <c r="G315" s="18">
        <f>IFERROR(F315/I315,0)</f>
        <v>0</v>
      </c>
      <c r="H315" s="18"/>
      <c r="I315" s="20">
        <f>SUM(C315,F315)</f>
        <v>3</v>
      </c>
    </row>
    <row r="316" spans="1:12" s="10" customFormat="1" ht="10.3" x14ac:dyDescent="0.25">
      <c r="A316" s="17"/>
      <c r="B316" s="17" t="s">
        <v>225</v>
      </c>
      <c r="C316" s="17">
        <v>4</v>
      </c>
      <c r="D316" s="18">
        <f>IFERROR(C316/I316,0)</f>
        <v>1</v>
      </c>
      <c r="E316" s="18"/>
      <c r="F316" s="19">
        <v>0</v>
      </c>
      <c r="G316" s="18">
        <f>IFERROR(F316/I316,0)</f>
        <v>0</v>
      </c>
      <c r="H316" s="18"/>
      <c r="I316" s="20">
        <f>SUM(C316,F316)</f>
        <v>4</v>
      </c>
    </row>
    <row r="317" spans="1:12" s="10" customFormat="1" ht="10" customHeight="1" x14ac:dyDescent="0.25">
      <c r="A317" s="35"/>
      <c r="B317" s="17"/>
      <c r="C317" s="17"/>
      <c r="D317" s="18"/>
      <c r="E317" s="18"/>
      <c r="F317" s="19"/>
      <c r="G317" s="18"/>
      <c r="H317" s="18"/>
      <c r="I317" s="20"/>
    </row>
    <row r="318" spans="1:12" s="2" customFormat="1" ht="11.25" customHeight="1" x14ac:dyDescent="0.25">
      <c r="A318" s="22"/>
      <c r="B318" s="42" t="s">
        <v>199</v>
      </c>
      <c r="C318" s="22">
        <f>SUM(C315:C317)</f>
        <v>7</v>
      </c>
      <c r="D318" s="18">
        <f>IFERROR(C318/I318,0)</f>
        <v>1</v>
      </c>
      <c r="E318" s="18"/>
      <c r="F318" s="22">
        <f>SUM(F315:F317)</f>
        <v>0</v>
      </c>
      <c r="G318" s="18">
        <f>IFERROR(F318/I318,0)</f>
        <v>0</v>
      </c>
      <c r="H318" s="18"/>
      <c r="I318" s="24">
        <f>SUM(C318,F318)</f>
        <v>7</v>
      </c>
    </row>
    <row r="319" spans="1:12" s="1" customFormat="1" ht="9" customHeight="1" x14ac:dyDescent="0.25">
      <c r="A319" s="25"/>
      <c r="B319" s="17"/>
      <c r="C319" s="17"/>
      <c r="D319" s="18"/>
      <c r="E319" s="18"/>
      <c r="F319" s="19"/>
      <c r="G319" s="18"/>
      <c r="H319" s="18"/>
      <c r="I319" s="20"/>
    </row>
    <row r="320" spans="1:12" s="1" customFormat="1" ht="10.3" x14ac:dyDescent="0.25">
      <c r="A320" s="29" t="s">
        <v>205</v>
      </c>
      <c r="B320" s="17"/>
      <c r="C320" s="17"/>
      <c r="D320" s="18"/>
      <c r="E320" s="18"/>
      <c r="F320" s="19"/>
      <c r="G320" s="18"/>
      <c r="H320" s="18"/>
      <c r="I320" s="20"/>
    </row>
    <row r="321" spans="1:9" s="1" customFormat="1" ht="10" customHeight="1" x14ac:dyDescent="0.25">
      <c r="A321" s="10"/>
      <c r="B321" s="17" t="s">
        <v>280</v>
      </c>
      <c r="C321" s="17">
        <v>3</v>
      </c>
      <c r="D321" s="18">
        <f>IFERROR(C321/I321,0)</f>
        <v>1</v>
      </c>
      <c r="E321" s="18"/>
      <c r="F321" s="19">
        <v>0</v>
      </c>
      <c r="G321" s="18">
        <f>IFERROR(F321/I321,0)</f>
        <v>0</v>
      </c>
      <c r="H321" s="18"/>
      <c r="I321" s="20">
        <f>SUM(C321,F321)</f>
        <v>3</v>
      </c>
    </row>
    <row r="322" spans="1:9" s="1" customFormat="1" ht="10" customHeight="1" x14ac:dyDescent="0.25">
      <c r="A322" s="10"/>
      <c r="B322" s="17" t="s">
        <v>103</v>
      </c>
      <c r="C322" s="17">
        <v>22</v>
      </c>
      <c r="D322" s="18">
        <f>IFERROR(C322/I322,0)</f>
        <v>0.91666666666666663</v>
      </c>
      <c r="E322" s="18"/>
      <c r="F322" s="19">
        <v>2</v>
      </c>
      <c r="G322" s="18">
        <f>IFERROR(F322/I322,0)</f>
        <v>8.3333333333333329E-2</v>
      </c>
      <c r="H322" s="18"/>
      <c r="I322" s="20">
        <f>SUM(C322,F322)</f>
        <v>24</v>
      </c>
    </row>
    <row r="323" spans="1:9" s="1" customFormat="1" ht="9" customHeight="1" x14ac:dyDescent="0.25">
      <c r="A323" s="10"/>
      <c r="B323" s="17"/>
      <c r="C323" s="17"/>
      <c r="D323" s="18"/>
      <c r="E323" s="18"/>
      <c r="F323" s="19"/>
      <c r="G323" s="18"/>
      <c r="H323" s="18"/>
      <c r="I323" s="20"/>
    </row>
    <row r="324" spans="1:9" s="2" customFormat="1" ht="11.25" customHeight="1" x14ac:dyDescent="0.25">
      <c r="B324" s="42" t="s">
        <v>186</v>
      </c>
      <c r="C324" s="22">
        <f>SUM(C321:C323)</f>
        <v>25</v>
      </c>
      <c r="D324" s="18">
        <f>C324/I324</f>
        <v>0.92592592592592593</v>
      </c>
      <c r="E324" s="18"/>
      <c r="F324" s="22">
        <f>SUM(F321:F323)</f>
        <v>2</v>
      </c>
      <c r="G324" s="18">
        <f>F324/I324</f>
        <v>7.407407407407407E-2</v>
      </c>
      <c r="H324" s="18"/>
      <c r="I324" s="24">
        <f>SUM(C324,F324)</f>
        <v>27</v>
      </c>
    </row>
    <row r="325" spans="1:9" s="1" customFormat="1" ht="9" customHeight="1" x14ac:dyDescent="0.25">
      <c r="A325" s="25"/>
      <c r="B325" s="17"/>
      <c r="C325" s="17"/>
      <c r="D325" s="18"/>
      <c r="E325" s="18"/>
      <c r="F325" s="19"/>
      <c r="G325" s="18"/>
      <c r="H325" s="18"/>
      <c r="I325" s="20"/>
    </row>
    <row r="326" spans="1:9" s="1" customFormat="1" ht="12.65" customHeight="1" x14ac:dyDescent="0.25">
      <c r="A326" s="29" t="s">
        <v>300</v>
      </c>
      <c r="B326" s="17"/>
      <c r="C326" s="17"/>
      <c r="D326" s="18"/>
      <c r="E326" s="18"/>
      <c r="F326" s="19"/>
      <c r="G326" s="18"/>
      <c r="H326" s="18"/>
      <c r="I326" s="20"/>
    </row>
    <row r="327" spans="1:9" s="1" customFormat="1" ht="10" customHeight="1" x14ac:dyDescent="0.25">
      <c r="A327" s="10"/>
      <c r="B327" s="17" t="s">
        <v>68</v>
      </c>
      <c r="C327" s="17">
        <v>3</v>
      </c>
      <c r="D327" s="18">
        <f>IFERROR(C327/I327,0)</f>
        <v>1</v>
      </c>
      <c r="E327" s="18"/>
      <c r="F327" s="19">
        <v>0</v>
      </c>
      <c r="G327" s="18">
        <f>IFERROR(F327/I327,0)</f>
        <v>0</v>
      </c>
      <c r="H327" s="18"/>
      <c r="I327" s="20">
        <f>SUM(C327,F327)</f>
        <v>3</v>
      </c>
    </row>
    <row r="328" spans="1:9" s="1" customFormat="1" ht="10" customHeight="1" x14ac:dyDescent="0.25">
      <c r="A328" s="10"/>
      <c r="B328" s="17" t="s">
        <v>69</v>
      </c>
      <c r="C328" s="17">
        <v>16</v>
      </c>
      <c r="D328" s="18">
        <f>IFERROR(C328/I328,0)</f>
        <v>0.61538461538461542</v>
      </c>
      <c r="E328" s="18"/>
      <c r="F328" s="19">
        <v>10</v>
      </c>
      <c r="G328" s="18">
        <f>IFERROR(F328/I328,0)</f>
        <v>0.38461538461538464</v>
      </c>
      <c r="H328" s="18"/>
      <c r="I328" s="20">
        <f>SUM(C328,F328)</f>
        <v>26</v>
      </c>
    </row>
    <row r="329" spans="1:9" s="1" customFormat="1" ht="10" customHeight="1" x14ac:dyDescent="0.25">
      <c r="A329" s="10"/>
      <c r="B329" s="17" t="s">
        <v>70</v>
      </c>
      <c r="C329" s="17">
        <v>6</v>
      </c>
      <c r="D329" s="18">
        <f>IFERROR(C329/I329,0)</f>
        <v>0.8571428571428571</v>
      </c>
      <c r="E329" s="18"/>
      <c r="F329" s="19">
        <v>1</v>
      </c>
      <c r="G329" s="18">
        <f>IFERROR(F329/I329,0)</f>
        <v>0.14285714285714285</v>
      </c>
      <c r="H329" s="18"/>
      <c r="I329" s="20">
        <f>SUM(C329,F329)</f>
        <v>7</v>
      </c>
    </row>
    <row r="330" spans="1:9" s="1" customFormat="1" ht="9" customHeight="1" x14ac:dyDescent="0.25">
      <c r="A330" s="10"/>
      <c r="B330" s="17"/>
      <c r="C330" s="17"/>
      <c r="D330" s="18"/>
      <c r="E330" s="18"/>
      <c r="F330" s="19"/>
      <c r="G330" s="18"/>
      <c r="H330" s="18"/>
      <c r="I330" s="20"/>
    </row>
    <row r="331" spans="1:9" s="2" customFormat="1" ht="11.25" customHeight="1" x14ac:dyDescent="0.25">
      <c r="B331" s="42" t="s">
        <v>186</v>
      </c>
      <c r="C331" s="22">
        <f>SUM(C327:C330)</f>
        <v>25</v>
      </c>
      <c r="D331" s="18">
        <f>C331/I331</f>
        <v>0.69444444444444442</v>
      </c>
      <c r="E331" s="18"/>
      <c r="F331" s="23">
        <f>SUM(F327:F330)</f>
        <v>11</v>
      </c>
      <c r="G331" s="18">
        <f>F331/I331</f>
        <v>0.30555555555555558</v>
      </c>
      <c r="H331" s="18"/>
      <c r="I331" s="24">
        <f>SUM(C331,F331)</f>
        <v>36</v>
      </c>
    </row>
    <row r="332" spans="1:9" s="1" customFormat="1" ht="11.25" customHeight="1" x14ac:dyDescent="0.25">
      <c r="A332" s="28"/>
      <c r="B332" s="17"/>
      <c r="C332" s="17"/>
      <c r="D332" s="18"/>
      <c r="E332" s="18"/>
      <c r="F332" s="19"/>
      <c r="G332" s="18"/>
      <c r="H332" s="18"/>
      <c r="I332" s="20"/>
    </row>
    <row r="333" spans="1:9" s="1" customFormat="1" ht="12" customHeight="1" x14ac:dyDescent="0.25">
      <c r="A333" s="29" t="s">
        <v>287</v>
      </c>
      <c r="B333" s="17"/>
      <c r="C333" s="17"/>
      <c r="D333" s="18"/>
      <c r="E333" s="18"/>
      <c r="F333" s="19"/>
      <c r="G333" s="18"/>
      <c r="H333" s="18"/>
      <c r="I333" s="20"/>
    </row>
    <row r="334" spans="1:9" s="10" customFormat="1" ht="10.3" x14ac:dyDescent="0.25">
      <c r="A334" s="17"/>
      <c r="B334" s="17" t="s">
        <v>226</v>
      </c>
      <c r="C334" s="17">
        <v>57</v>
      </c>
      <c r="D334" s="18">
        <f>IFERROR(C334/I334,0)</f>
        <v>0.93442622950819676</v>
      </c>
      <c r="E334" s="18"/>
      <c r="F334" s="19">
        <v>4</v>
      </c>
      <c r="G334" s="18">
        <f>IFERROR(F334/I334,0)</f>
        <v>6.5573770491803282E-2</v>
      </c>
      <c r="H334" s="18"/>
      <c r="I334" s="20">
        <f>SUM(C334,F334)</f>
        <v>61</v>
      </c>
    </row>
    <row r="335" spans="1:9" s="10" customFormat="1" ht="10.3" x14ac:dyDescent="0.25">
      <c r="A335" s="17"/>
      <c r="B335" s="17" t="s">
        <v>227</v>
      </c>
      <c r="C335" s="17">
        <v>1</v>
      </c>
      <c r="D335" s="18">
        <f>IFERROR(C335/I335,0)</f>
        <v>1</v>
      </c>
      <c r="E335" s="18"/>
      <c r="F335" s="19">
        <v>0</v>
      </c>
      <c r="G335" s="18">
        <f>IFERROR(F335/I335,0)</f>
        <v>0</v>
      </c>
      <c r="H335" s="18"/>
      <c r="I335" s="20">
        <f>SUM(C335,F335)</f>
        <v>1</v>
      </c>
    </row>
    <row r="336" spans="1:9" s="1" customFormat="1" ht="10.4" customHeight="1" x14ac:dyDescent="0.25">
      <c r="A336" s="10"/>
      <c r="B336" s="17" t="s">
        <v>107</v>
      </c>
      <c r="C336" s="17">
        <v>9</v>
      </c>
      <c r="D336" s="18">
        <f>IFERROR(C336/I336,0)</f>
        <v>0.3</v>
      </c>
      <c r="E336" s="18"/>
      <c r="F336" s="19">
        <v>21</v>
      </c>
      <c r="G336" s="18">
        <f>IFERROR(F336/I336,0)</f>
        <v>0.7</v>
      </c>
      <c r="H336" s="18"/>
      <c r="I336" s="20">
        <f>SUM(C336,F336)</f>
        <v>30</v>
      </c>
    </row>
    <row r="337" spans="1:9" s="1" customFormat="1" ht="10.4" customHeight="1" x14ac:dyDescent="0.25">
      <c r="A337" s="10"/>
      <c r="B337" s="17" t="s">
        <v>108</v>
      </c>
      <c r="C337" s="17">
        <v>43</v>
      </c>
      <c r="D337" s="18">
        <f>IFERROR(C337/I337,0)</f>
        <v>0.39814814814814814</v>
      </c>
      <c r="E337" s="18"/>
      <c r="F337" s="19">
        <v>65</v>
      </c>
      <c r="G337" s="18">
        <f>IFERROR(F337/I337,0)</f>
        <v>0.60185185185185186</v>
      </c>
      <c r="H337" s="18"/>
      <c r="I337" s="20">
        <f>SUM(C337,F337)</f>
        <v>108</v>
      </c>
    </row>
    <row r="338" spans="1:9" s="1" customFormat="1" ht="9" customHeight="1" x14ac:dyDescent="0.25">
      <c r="A338" s="10"/>
      <c r="B338" s="17"/>
      <c r="C338" s="17"/>
      <c r="D338" s="18"/>
      <c r="E338" s="18"/>
      <c r="F338" s="19"/>
      <c r="G338" s="18"/>
      <c r="H338" s="18"/>
      <c r="I338" s="20"/>
    </row>
    <row r="339" spans="1:9" s="2" customFormat="1" ht="11.25" customHeight="1" x14ac:dyDescent="0.25">
      <c r="B339" s="42" t="s">
        <v>186</v>
      </c>
      <c r="C339" s="22">
        <f>SUM(C334:C338)</f>
        <v>110</v>
      </c>
      <c r="D339" s="18">
        <f>C339/I339</f>
        <v>0.55000000000000004</v>
      </c>
      <c r="E339" s="18"/>
      <c r="F339" s="23">
        <f>SUM(F334:F338)</f>
        <v>90</v>
      </c>
      <c r="G339" s="18">
        <f>F339/I339</f>
        <v>0.45</v>
      </c>
      <c r="H339" s="18"/>
      <c r="I339" s="24">
        <f>SUM(C339,F339)</f>
        <v>200</v>
      </c>
    </row>
    <row r="340" spans="1:9" s="1" customFormat="1" ht="3" customHeight="1" x14ac:dyDescent="0.25">
      <c r="A340" s="28"/>
      <c r="B340" s="17"/>
      <c r="C340" s="17"/>
      <c r="D340" s="18"/>
      <c r="E340" s="18"/>
      <c r="F340" s="19"/>
      <c r="G340" s="18"/>
      <c r="H340" s="18"/>
      <c r="I340" s="20"/>
    </row>
    <row r="341" spans="1:9" s="1" customFormat="1" ht="12" customHeight="1" x14ac:dyDescent="0.25">
      <c r="A341" s="54" t="s">
        <v>297</v>
      </c>
      <c r="B341" s="54"/>
      <c r="C341" s="17"/>
      <c r="D341" s="18"/>
      <c r="E341" s="18"/>
      <c r="F341" s="19"/>
      <c r="G341" s="18"/>
      <c r="H341" s="18"/>
      <c r="I341" s="20"/>
    </row>
    <row r="342" spans="1:9" s="1" customFormat="1" ht="9" customHeight="1" x14ac:dyDescent="0.25">
      <c r="A342" s="45"/>
      <c r="B342" s="42"/>
      <c r="C342" s="17"/>
      <c r="D342" s="18"/>
      <c r="E342" s="18"/>
      <c r="F342" s="19"/>
      <c r="G342" s="18"/>
      <c r="H342" s="18"/>
      <c r="I342" s="20"/>
    </row>
    <row r="343" spans="1:9" s="1" customFormat="1" ht="10.3" x14ac:dyDescent="0.25">
      <c r="A343" s="29" t="s">
        <v>206</v>
      </c>
      <c r="B343" s="17"/>
      <c r="C343" s="17"/>
      <c r="D343" s="18"/>
      <c r="E343" s="18"/>
      <c r="F343" s="19"/>
      <c r="G343" s="18"/>
      <c r="H343" s="18"/>
      <c r="I343" s="20"/>
    </row>
    <row r="344" spans="1:9" s="1" customFormat="1" ht="10" customHeight="1" x14ac:dyDescent="0.25">
      <c r="A344" s="2"/>
      <c r="B344" s="17" t="s">
        <v>111</v>
      </c>
      <c r="C344" s="17"/>
      <c r="D344" s="18"/>
      <c r="E344" s="18"/>
      <c r="F344" s="19"/>
      <c r="G344" s="18"/>
      <c r="H344" s="18"/>
      <c r="I344" s="20"/>
    </row>
    <row r="345" spans="1:9" s="1" customFormat="1" ht="10.4" customHeight="1" x14ac:dyDescent="0.25">
      <c r="A345" s="10"/>
      <c r="B345" s="21" t="s">
        <v>112</v>
      </c>
      <c r="C345" s="17">
        <v>14</v>
      </c>
      <c r="D345" s="18">
        <f>IFERROR(C345/I345,0)</f>
        <v>0.93333333333333335</v>
      </c>
      <c r="E345" s="18"/>
      <c r="F345" s="19">
        <v>1</v>
      </c>
      <c r="G345" s="18">
        <f>IFERROR(F345/I345,0)</f>
        <v>6.6666666666666666E-2</v>
      </c>
      <c r="H345" s="18"/>
      <c r="I345" s="20">
        <f>SUM(C345,F345)</f>
        <v>15</v>
      </c>
    </row>
    <row r="346" spans="1:9" s="1" customFormat="1" ht="10.4" customHeight="1" x14ac:dyDescent="0.25">
      <c r="A346" s="10"/>
      <c r="B346" s="21" t="s">
        <v>113</v>
      </c>
      <c r="C346" s="17">
        <v>99</v>
      </c>
      <c r="D346" s="18">
        <f>IFERROR(C346/I346,0)</f>
        <v>0.86086956521739133</v>
      </c>
      <c r="E346" s="18"/>
      <c r="F346" s="19">
        <v>16</v>
      </c>
      <c r="G346" s="18">
        <f>IFERROR(F346/I346,0)</f>
        <v>0.1391304347826087</v>
      </c>
      <c r="H346" s="18"/>
      <c r="I346" s="20">
        <f>SUM(C346,F346)</f>
        <v>115</v>
      </c>
    </row>
    <row r="347" spans="1:9" s="1" customFormat="1" ht="10.4" customHeight="1" x14ac:dyDescent="0.25">
      <c r="A347" s="10"/>
      <c r="B347" s="17" t="s">
        <v>151</v>
      </c>
      <c r="C347" s="17">
        <v>20</v>
      </c>
      <c r="D347" s="18">
        <f>IFERROR(C347/I347,0)</f>
        <v>0.83333333333333337</v>
      </c>
      <c r="E347" s="18"/>
      <c r="F347" s="19">
        <v>4</v>
      </c>
      <c r="G347" s="18">
        <f>IFERROR(F347/I347,0)</f>
        <v>0.16666666666666666</v>
      </c>
      <c r="H347" s="18"/>
      <c r="I347" s="20">
        <f>SUM(C347,F347)</f>
        <v>24</v>
      </c>
    </row>
    <row r="348" spans="1:9" s="1" customFormat="1" ht="9" customHeight="1" x14ac:dyDescent="0.25">
      <c r="A348" s="10"/>
      <c r="B348" s="17"/>
      <c r="C348" s="17"/>
      <c r="D348" s="18"/>
      <c r="E348" s="18"/>
      <c r="F348" s="19"/>
      <c r="G348" s="18"/>
      <c r="H348" s="18"/>
      <c r="I348" s="20"/>
    </row>
    <row r="349" spans="1:9" s="2" customFormat="1" ht="11.25" customHeight="1" x14ac:dyDescent="0.25">
      <c r="B349" s="42" t="s">
        <v>186</v>
      </c>
      <c r="C349" s="22">
        <f>SUM(C345:C348)</f>
        <v>133</v>
      </c>
      <c r="D349" s="18">
        <f>C349/I349</f>
        <v>0.86363636363636365</v>
      </c>
      <c r="E349" s="18"/>
      <c r="F349" s="23">
        <f>SUM(F345:F348)</f>
        <v>21</v>
      </c>
      <c r="G349" s="18">
        <f>F349/I349</f>
        <v>0.13636363636363635</v>
      </c>
      <c r="H349" s="18"/>
      <c r="I349" s="24">
        <f>SUM(C349,F349)</f>
        <v>154</v>
      </c>
    </row>
    <row r="350" spans="1:9" s="1" customFormat="1" ht="9" customHeight="1" x14ac:dyDescent="0.25">
      <c r="A350" s="28"/>
      <c r="B350" s="17"/>
      <c r="C350" s="17"/>
      <c r="D350" s="18"/>
      <c r="E350" s="18"/>
      <c r="F350" s="19"/>
      <c r="G350" s="18"/>
      <c r="H350" s="18"/>
      <c r="I350" s="20"/>
    </row>
    <row r="351" spans="1:9" s="1" customFormat="1" ht="10.3" x14ac:dyDescent="0.25">
      <c r="A351" s="29" t="s">
        <v>207</v>
      </c>
      <c r="B351" s="17"/>
      <c r="C351" s="17"/>
      <c r="D351" s="18"/>
      <c r="E351" s="18"/>
      <c r="F351" s="19"/>
      <c r="G351" s="18"/>
      <c r="H351" s="18"/>
      <c r="I351" s="20"/>
    </row>
    <row r="352" spans="1:9" s="1" customFormat="1" ht="10.4" customHeight="1" x14ac:dyDescent="0.25">
      <c r="A352" s="10"/>
      <c r="B352" s="17" t="s">
        <v>114</v>
      </c>
      <c r="C352" s="17">
        <v>37</v>
      </c>
      <c r="D352" s="18">
        <f>IFERROR(C352/I352,0)</f>
        <v>0.71153846153846156</v>
      </c>
      <c r="E352" s="18"/>
      <c r="F352" s="19">
        <v>15</v>
      </c>
      <c r="G352" s="18">
        <f>IFERROR(F352/I352,0)</f>
        <v>0.28846153846153844</v>
      </c>
      <c r="H352" s="18"/>
      <c r="I352" s="20">
        <f>SUM(C352,F352)</f>
        <v>52</v>
      </c>
    </row>
    <row r="353" spans="1:9" s="1" customFormat="1" ht="9" customHeight="1" x14ac:dyDescent="0.25">
      <c r="A353" s="10"/>
      <c r="B353" s="17"/>
      <c r="C353" s="17"/>
      <c r="D353" s="18"/>
      <c r="E353" s="18"/>
      <c r="F353" s="19"/>
      <c r="G353" s="18"/>
      <c r="H353" s="18"/>
      <c r="I353" s="20"/>
    </row>
    <row r="354" spans="1:9" s="2" customFormat="1" ht="11.25" customHeight="1" x14ac:dyDescent="0.25">
      <c r="B354" s="42" t="s">
        <v>186</v>
      </c>
      <c r="C354" s="22">
        <f>SUM(C352:C353)</f>
        <v>37</v>
      </c>
      <c r="D354" s="18">
        <f>C354/I354</f>
        <v>0.71153846153846156</v>
      </c>
      <c r="E354" s="18"/>
      <c r="F354" s="23">
        <f>SUM(F352:F353)</f>
        <v>15</v>
      </c>
      <c r="G354" s="18">
        <f>F354/I354</f>
        <v>0.28846153846153844</v>
      </c>
      <c r="H354" s="18"/>
      <c r="I354" s="24">
        <f>SUM(C354,F354)</f>
        <v>52</v>
      </c>
    </row>
    <row r="355" spans="1:9" s="2" customFormat="1" ht="9" customHeight="1" x14ac:dyDescent="0.25">
      <c r="B355" s="42"/>
      <c r="C355" s="22"/>
      <c r="D355" s="18"/>
      <c r="E355" s="18"/>
      <c r="F355" s="23"/>
      <c r="G355" s="18"/>
      <c r="H355" s="18"/>
      <c r="I355" s="24"/>
    </row>
    <row r="356" spans="1:9" s="1" customFormat="1" ht="10.3" x14ac:dyDescent="0.25">
      <c r="A356" s="29" t="s">
        <v>208</v>
      </c>
      <c r="B356" s="17"/>
      <c r="C356" s="17"/>
      <c r="D356" s="18"/>
      <c r="E356" s="18"/>
      <c r="F356" s="19"/>
      <c r="G356" s="18"/>
      <c r="H356" s="18"/>
      <c r="I356" s="20"/>
    </row>
    <row r="357" spans="1:9" s="1" customFormat="1" ht="10.3" x14ac:dyDescent="0.25">
      <c r="A357" s="10"/>
      <c r="B357" s="17" t="s">
        <v>222</v>
      </c>
      <c r="C357" s="17">
        <v>9</v>
      </c>
      <c r="D357" s="18">
        <f>IFERROR(C357/I357,0)</f>
        <v>0.5625</v>
      </c>
      <c r="E357" s="18"/>
      <c r="F357" s="19">
        <v>7</v>
      </c>
      <c r="G357" s="18">
        <f>IFERROR(F357/I357,0)</f>
        <v>0.4375</v>
      </c>
      <c r="H357" s="18"/>
      <c r="I357" s="20">
        <f>SUM(C357,F357)</f>
        <v>16</v>
      </c>
    </row>
    <row r="358" spans="1:9" s="1" customFormat="1" ht="9" customHeight="1" x14ac:dyDescent="0.25">
      <c r="A358" s="10"/>
      <c r="B358" s="17"/>
      <c r="C358" s="17"/>
      <c r="D358" s="18"/>
      <c r="E358" s="18"/>
      <c r="F358" s="19"/>
      <c r="G358" s="18"/>
      <c r="H358" s="18"/>
      <c r="I358" s="20"/>
    </row>
    <row r="359" spans="1:9" s="2" customFormat="1" ht="11.25" customHeight="1" x14ac:dyDescent="0.25">
      <c r="B359" s="42" t="s">
        <v>186</v>
      </c>
      <c r="C359" s="22">
        <f>SUM(C357:C357)</f>
        <v>9</v>
      </c>
      <c r="D359" s="18">
        <f>C359/I359</f>
        <v>0.5625</v>
      </c>
      <c r="E359" s="18"/>
      <c r="F359" s="23">
        <f>SUM(F357:F357)</f>
        <v>7</v>
      </c>
      <c r="G359" s="18">
        <f>F359/I359</f>
        <v>0.4375</v>
      </c>
      <c r="H359" s="18"/>
      <c r="I359" s="24">
        <f>SUM(C359,F359)</f>
        <v>16</v>
      </c>
    </row>
    <row r="360" spans="1:9" ht="9" customHeight="1" x14ac:dyDescent="0.3">
      <c r="A360" s="10"/>
      <c r="B360" s="17"/>
      <c r="C360" s="17"/>
      <c r="D360" s="18"/>
      <c r="E360" s="17"/>
      <c r="F360" s="17"/>
      <c r="G360" s="17"/>
      <c r="H360" s="17"/>
      <c r="I360" s="24"/>
    </row>
    <row r="361" spans="1:9" s="2" customFormat="1" ht="11.25" customHeight="1" x14ac:dyDescent="0.25">
      <c r="A361" s="22"/>
      <c r="B361" s="42" t="s">
        <v>184</v>
      </c>
      <c r="C361" s="22">
        <f>C318+C359+C354+C349+C339+C331+C324</f>
        <v>346</v>
      </c>
      <c r="D361" s="18">
        <f>C361/I361</f>
        <v>0.7032520325203252</v>
      </c>
      <c r="E361" s="18"/>
      <c r="F361" s="22">
        <f>F318+F359+F354+F349+F339+F331+F324</f>
        <v>146</v>
      </c>
      <c r="G361" s="18">
        <f>F361/I361</f>
        <v>0.2967479674796748</v>
      </c>
      <c r="H361" s="18"/>
      <c r="I361" s="24">
        <f>SUM(C361,F361)</f>
        <v>492</v>
      </c>
    </row>
    <row r="362" spans="1:9" s="2" customFormat="1" ht="9" customHeight="1" x14ac:dyDescent="0.25">
      <c r="B362" s="42"/>
      <c r="C362" s="22"/>
      <c r="D362" s="18"/>
      <c r="E362" s="18"/>
      <c r="F362" s="22"/>
      <c r="G362" s="18"/>
      <c r="H362" s="18"/>
      <c r="I362" s="24"/>
    </row>
    <row r="363" spans="1:9" s="1" customFormat="1" ht="11.25" customHeight="1" x14ac:dyDescent="0.25">
      <c r="A363" s="2" t="s">
        <v>160</v>
      </c>
      <c r="B363" s="17"/>
      <c r="C363" s="17"/>
      <c r="D363" s="18"/>
      <c r="E363" s="18"/>
      <c r="F363" s="19"/>
      <c r="G363" s="18"/>
      <c r="H363" s="18"/>
      <c r="I363" s="20"/>
    </row>
    <row r="364" spans="1:9" s="1" customFormat="1" ht="10.4" customHeight="1" x14ac:dyDescent="0.25">
      <c r="A364" s="2"/>
      <c r="B364" s="17" t="s">
        <v>143</v>
      </c>
      <c r="C364" s="17"/>
      <c r="D364" s="18"/>
      <c r="E364" s="18"/>
      <c r="F364" s="10"/>
      <c r="G364" s="18"/>
      <c r="H364" s="18"/>
      <c r="I364" s="20"/>
    </row>
    <row r="365" spans="1:9" s="1" customFormat="1" ht="10.4" customHeight="1" x14ac:dyDescent="0.25">
      <c r="A365" s="10"/>
      <c r="B365" s="21" t="s">
        <v>106</v>
      </c>
      <c r="C365" s="17">
        <v>16</v>
      </c>
      <c r="D365" s="18">
        <f>IFERROR(C365/I365,0)</f>
        <v>0.72727272727272729</v>
      </c>
      <c r="E365" s="18"/>
      <c r="F365" s="19">
        <v>6</v>
      </c>
      <c r="G365" s="18">
        <f>IFERROR(F365/I365,0)</f>
        <v>0.27272727272727271</v>
      </c>
      <c r="H365" s="18"/>
      <c r="I365" s="20">
        <f>SUM(C365,F365)</f>
        <v>22</v>
      </c>
    </row>
    <row r="366" spans="1:9" s="1" customFormat="1" ht="10.4" customHeight="1" x14ac:dyDescent="0.25">
      <c r="A366" s="10"/>
      <c r="B366" s="17" t="s">
        <v>150</v>
      </c>
      <c r="C366" s="17">
        <v>34</v>
      </c>
      <c r="D366" s="18">
        <f>IFERROR(C366/I366,0)</f>
        <v>0.58620689655172409</v>
      </c>
      <c r="E366" s="18"/>
      <c r="F366" s="19">
        <v>24</v>
      </c>
      <c r="G366" s="18">
        <f>IFERROR(F366/I366,0)</f>
        <v>0.41379310344827586</v>
      </c>
      <c r="H366" s="18"/>
      <c r="I366" s="20">
        <f>SUM(C366,F366)</f>
        <v>58</v>
      </c>
    </row>
    <row r="367" spans="1:9" s="1" customFormat="1" ht="10.4" customHeight="1" x14ac:dyDescent="0.25">
      <c r="A367" s="10"/>
      <c r="B367" s="17" t="s">
        <v>228</v>
      </c>
      <c r="C367" s="17">
        <v>12</v>
      </c>
      <c r="D367" s="18">
        <f>IFERROR(C367/I367,0)</f>
        <v>0.54545454545454541</v>
      </c>
      <c r="E367" s="18"/>
      <c r="F367" s="19">
        <v>10</v>
      </c>
      <c r="G367" s="18">
        <f>IFERROR(F367/I367,0)</f>
        <v>0.45454545454545453</v>
      </c>
      <c r="H367" s="18"/>
      <c r="I367" s="20">
        <f>SUM(C367,F367)</f>
        <v>22</v>
      </c>
    </row>
    <row r="368" spans="1:9" s="1" customFormat="1" ht="10.4" customHeight="1" x14ac:dyDescent="0.25">
      <c r="A368" s="10"/>
      <c r="B368" s="17" t="s">
        <v>161</v>
      </c>
      <c r="C368" s="17">
        <v>16</v>
      </c>
      <c r="D368" s="18">
        <f>IFERROR(C368/I368,0)</f>
        <v>0.59259259259259256</v>
      </c>
      <c r="E368" s="18"/>
      <c r="F368" s="19">
        <v>11</v>
      </c>
      <c r="G368" s="18">
        <f>IFERROR(F368/I368,0)</f>
        <v>0.40740740740740738</v>
      </c>
      <c r="H368" s="18"/>
      <c r="I368" s="20">
        <f t="shared" ref="I368:I375" si="70">SUM(C368,F368)</f>
        <v>27</v>
      </c>
    </row>
    <row r="369" spans="1:9" x14ac:dyDescent="0.3">
      <c r="A369" s="10"/>
      <c r="B369" s="17"/>
      <c r="C369" s="17"/>
      <c r="D369" s="18"/>
      <c r="E369" s="17"/>
      <c r="F369" s="17"/>
      <c r="G369" s="17"/>
      <c r="H369" s="17"/>
      <c r="I369" s="26"/>
    </row>
    <row r="370" spans="1:9" s="2" customFormat="1" ht="11.25" customHeight="1" x14ac:dyDescent="0.25">
      <c r="A370" s="22"/>
      <c r="B370" s="42" t="s">
        <v>184</v>
      </c>
      <c r="C370" s="22">
        <f>SUM(C365:C368)</f>
        <v>78</v>
      </c>
      <c r="D370" s="18">
        <f>C370/I370</f>
        <v>0.60465116279069764</v>
      </c>
      <c r="E370" s="18"/>
      <c r="F370" s="23">
        <f>SUM(F365:F368)</f>
        <v>51</v>
      </c>
      <c r="G370" s="18">
        <f>F370/I370</f>
        <v>0.39534883720930231</v>
      </c>
      <c r="H370" s="18"/>
      <c r="I370" s="24">
        <f t="shared" si="70"/>
        <v>129</v>
      </c>
    </row>
    <row r="371" spans="1:9" s="2" customFormat="1" ht="9" customHeight="1" x14ac:dyDescent="0.25">
      <c r="B371" s="42"/>
      <c r="C371" s="22"/>
      <c r="D371" s="18"/>
      <c r="E371" s="18"/>
      <c r="F371" s="23"/>
      <c r="G371" s="18"/>
      <c r="H371" s="18"/>
      <c r="I371" s="24"/>
    </row>
    <row r="372" spans="1:9" s="1" customFormat="1" ht="11.25" customHeight="1" x14ac:dyDescent="0.25">
      <c r="A372" s="2" t="s">
        <v>10</v>
      </c>
      <c r="B372" s="17"/>
      <c r="C372" s="17"/>
      <c r="D372" s="18"/>
      <c r="E372" s="18"/>
      <c r="F372" s="19"/>
      <c r="G372" s="18"/>
      <c r="H372" s="18"/>
      <c r="I372" s="20"/>
    </row>
    <row r="373" spans="1:9" s="1" customFormat="1" ht="10.4" customHeight="1" x14ac:dyDescent="0.25">
      <c r="A373" s="2"/>
      <c r="B373" s="17" t="s">
        <v>163</v>
      </c>
      <c r="C373" s="17">
        <v>49</v>
      </c>
      <c r="D373" s="18">
        <f>IFERROR(C373/I373,0)</f>
        <v>0.50515463917525771</v>
      </c>
      <c r="E373" s="18"/>
      <c r="F373" s="19">
        <v>48</v>
      </c>
      <c r="G373" s="18">
        <f>IFERROR(F373/I373,0)</f>
        <v>0.49484536082474229</v>
      </c>
      <c r="H373" s="18"/>
      <c r="I373" s="20">
        <f t="shared" si="70"/>
        <v>97</v>
      </c>
    </row>
    <row r="374" spans="1:9" s="1" customFormat="1" ht="9" customHeight="1" x14ac:dyDescent="0.25">
      <c r="A374" s="10"/>
      <c r="B374" s="17"/>
      <c r="C374" s="17"/>
      <c r="D374" s="18"/>
      <c r="E374" s="18"/>
      <c r="F374" s="19"/>
      <c r="G374" s="18"/>
      <c r="H374" s="18"/>
      <c r="I374" s="20"/>
    </row>
    <row r="375" spans="1:9" s="2" customFormat="1" ht="11.25" customHeight="1" x14ac:dyDescent="0.25">
      <c r="A375" s="22"/>
      <c r="B375" s="42" t="s">
        <v>184</v>
      </c>
      <c r="C375" s="22">
        <f>SUM(C373:C374)</f>
        <v>49</v>
      </c>
      <c r="D375" s="18">
        <f>C375/I375</f>
        <v>0.50515463917525771</v>
      </c>
      <c r="E375" s="18"/>
      <c r="F375" s="23">
        <f>SUM(F373:F374)</f>
        <v>48</v>
      </c>
      <c r="G375" s="18">
        <f>F375/I375</f>
        <v>0.49484536082474229</v>
      </c>
      <c r="H375" s="18"/>
      <c r="I375" s="24">
        <f t="shared" si="70"/>
        <v>97</v>
      </c>
    </row>
    <row r="376" spans="1:9" s="1" customFormat="1" ht="9" customHeight="1" x14ac:dyDescent="0.25">
      <c r="A376" s="25"/>
      <c r="B376" s="17"/>
      <c r="C376" s="17"/>
      <c r="D376" s="18"/>
      <c r="E376" s="18"/>
      <c r="F376" s="19"/>
      <c r="G376" s="18"/>
      <c r="H376" s="18"/>
      <c r="I376" s="20"/>
    </row>
    <row r="377" spans="1:9" s="1" customFormat="1" ht="11.25" customHeight="1" x14ac:dyDescent="0.25">
      <c r="A377" s="2" t="s">
        <v>152</v>
      </c>
      <c r="B377" s="17"/>
      <c r="C377" s="17"/>
      <c r="D377" s="18"/>
      <c r="E377" s="18"/>
      <c r="F377" s="19"/>
      <c r="G377" s="18"/>
      <c r="H377" s="18"/>
      <c r="I377" s="20"/>
    </row>
    <row r="378" spans="1:9" s="1" customFormat="1" ht="10" customHeight="1" x14ac:dyDescent="0.25">
      <c r="A378" s="2"/>
      <c r="B378" s="17" t="s">
        <v>165</v>
      </c>
      <c r="C378" s="17">
        <v>3</v>
      </c>
      <c r="D378" s="18">
        <f t="shared" ref="D378:D383" si="71">IFERROR(C378/I378,0)</f>
        <v>0.42857142857142855</v>
      </c>
      <c r="E378" s="18"/>
      <c r="F378" s="19">
        <v>4</v>
      </c>
      <c r="G378" s="18">
        <f t="shared" ref="G378:G383" si="72">IFERROR(F378/I378,0)</f>
        <v>0.5714285714285714</v>
      </c>
      <c r="H378" s="18"/>
      <c r="I378" s="20">
        <f t="shared" ref="I378:I383" si="73">SUM(C378,F378)</f>
        <v>7</v>
      </c>
    </row>
    <row r="379" spans="1:9" s="1" customFormat="1" ht="10" customHeight="1" x14ac:dyDescent="0.25">
      <c r="A379" s="10"/>
      <c r="B379" s="17" t="s">
        <v>109</v>
      </c>
      <c r="C379" s="17">
        <v>11</v>
      </c>
      <c r="D379" s="18">
        <f t="shared" si="71"/>
        <v>0.55000000000000004</v>
      </c>
      <c r="E379" s="18"/>
      <c r="F379" s="19">
        <v>9</v>
      </c>
      <c r="G379" s="18">
        <f t="shared" si="72"/>
        <v>0.45</v>
      </c>
      <c r="H379" s="18"/>
      <c r="I379" s="20">
        <f t="shared" si="73"/>
        <v>20</v>
      </c>
    </row>
    <row r="380" spans="1:9" s="10" customFormat="1" ht="10" customHeight="1" x14ac:dyDescent="0.25">
      <c r="B380" s="17" t="s">
        <v>200</v>
      </c>
      <c r="C380" s="17">
        <v>1</v>
      </c>
      <c r="D380" s="18">
        <f t="shared" si="71"/>
        <v>0.25</v>
      </c>
      <c r="E380" s="18"/>
      <c r="F380" s="19">
        <v>3</v>
      </c>
      <c r="G380" s="18">
        <f t="shared" si="72"/>
        <v>0.75</v>
      </c>
      <c r="H380" s="18"/>
      <c r="I380" s="20">
        <f t="shared" si="73"/>
        <v>4</v>
      </c>
    </row>
    <row r="381" spans="1:9" s="10" customFormat="1" ht="10" customHeight="1" x14ac:dyDescent="0.25">
      <c r="B381" s="17" t="s">
        <v>201</v>
      </c>
      <c r="C381" s="17">
        <v>1</v>
      </c>
      <c r="D381" s="18">
        <f t="shared" si="71"/>
        <v>0.5</v>
      </c>
      <c r="E381" s="18"/>
      <c r="F381" s="19">
        <v>1</v>
      </c>
      <c r="G381" s="18">
        <f t="shared" si="72"/>
        <v>0.5</v>
      </c>
      <c r="H381" s="18"/>
      <c r="I381" s="20">
        <f t="shared" si="73"/>
        <v>2</v>
      </c>
    </row>
    <row r="382" spans="1:9" s="1" customFormat="1" ht="10" customHeight="1" x14ac:dyDescent="0.25">
      <c r="A382" s="10"/>
      <c r="B382" s="17" t="s">
        <v>110</v>
      </c>
      <c r="C382" s="17">
        <v>9</v>
      </c>
      <c r="D382" s="18">
        <f t="shared" si="71"/>
        <v>0.5</v>
      </c>
      <c r="E382" s="18"/>
      <c r="F382" s="19">
        <v>9</v>
      </c>
      <c r="G382" s="18">
        <f t="shared" si="72"/>
        <v>0.5</v>
      </c>
      <c r="H382" s="18"/>
      <c r="I382" s="20">
        <f t="shared" si="73"/>
        <v>18</v>
      </c>
    </row>
    <row r="383" spans="1:9" s="1" customFormat="1" ht="10" customHeight="1" x14ac:dyDescent="0.25">
      <c r="A383" s="10"/>
      <c r="B383" s="17" t="s">
        <v>137</v>
      </c>
      <c r="C383" s="17">
        <v>4</v>
      </c>
      <c r="D383" s="18">
        <f t="shared" si="71"/>
        <v>0.66666666666666663</v>
      </c>
      <c r="E383" s="18"/>
      <c r="F383" s="19">
        <v>2</v>
      </c>
      <c r="G383" s="18">
        <f t="shared" si="72"/>
        <v>0.33333333333333331</v>
      </c>
      <c r="H383" s="18"/>
      <c r="I383" s="20">
        <f t="shared" si="73"/>
        <v>6</v>
      </c>
    </row>
    <row r="384" spans="1:9" s="1" customFormat="1" ht="9" customHeight="1" x14ac:dyDescent="0.25">
      <c r="A384" s="10"/>
      <c r="B384" s="17"/>
      <c r="C384" s="17"/>
      <c r="D384" s="18"/>
      <c r="E384" s="18"/>
      <c r="F384" s="19"/>
      <c r="G384" s="18"/>
      <c r="H384" s="18"/>
      <c r="I384" s="20"/>
    </row>
    <row r="385" spans="1:9" s="2" customFormat="1" ht="11.25" customHeight="1" x14ac:dyDescent="0.25">
      <c r="A385" s="22"/>
      <c r="B385" s="42" t="s">
        <v>184</v>
      </c>
      <c r="C385" s="22">
        <f>SUM(C378:C384)</f>
        <v>29</v>
      </c>
      <c r="D385" s="18">
        <f>C385/I385</f>
        <v>0.50877192982456143</v>
      </c>
      <c r="E385" s="18"/>
      <c r="F385" s="23">
        <f>SUM(F378:F384)</f>
        <v>28</v>
      </c>
      <c r="G385" s="18">
        <f>F385/I385</f>
        <v>0.49122807017543857</v>
      </c>
      <c r="H385" s="18"/>
      <c r="I385" s="24">
        <f>SUM(C385,F385)</f>
        <v>57</v>
      </c>
    </row>
    <row r="386" spans="1:9" s="1" customFormat="1" ht="9" customHeight="1" x14ac:dyDescent="0.25">
      <c r="A386" s="28"/>
      <c r="B386" s="17"/>
      <c r="C386" s="17"/>
      <c r="D386" s="18"/>
      <c r="E386" s="18"/>
      <c r="F386" s="19"/>
      <c r="G386" s="18"/>
      <c r="H386" s="18"/>
      <c r="I386" s="20"/>
    </row>
    <row r="387" spans="1:9" s="1" customFormat="1" ht="11.25" customHeight="1" x14ac:dyDescent="0.25">
      <c r="A387" s="2" t="s">
        <v>12</v>
      </c>
      <c r="B387" s="17"/>
      <c r="C387" s="17"/>
      <c r="D387" s="18"/>
      <c r="E387" s="18"/>
      <c r="F387" s="19"/>
      <c r="G387" s="18"/>
      <c r="H387" s="18"/>
      <c r="I387" s="20"/>
    </row>
    <row r="388" spans="1:9" s="1" customFormat="1" ht="10.4" customHeight="1" x14ac:dyDescent="0.25">
      <c r="A388" s="10"/>
      <c r="B388" s="17" t="s">
        <v>116</v>
      </c>
      <c r="C388" s="17">
        <v>1</v>
      </c>
      <c r="D388" s="18">
        <f t="shared" ref="D388:D393" si="74">IFERROR(C388/I388,0)</f>
        <v>9.0909090909090912E-2</v>
      </c>
      <c r="E388" s="18"/>
      <c r="F388" s="19">
        <v>10</v>
      </c>
      <c r="G388" s="18">
        <f t="shared" ref="G388:G393" si="75">IFERROR(F388/I388,0)</f>
        <v>0.90909090909090906</v>
      </c>
      <c r="H388" s="18"/>
      <c r="I388" s="20">
        <f t="shared" ref="I388:I393" si="76">SUM(C388,F388)</f>
        <v>11</v>
      </c>
    </row>
    <row r="389" spans="1:9" s="1" customFormat="1" ht="10.4" customHeight="1" x14ac:dyDescent="0.25">
      <c r="A389" s="10"/>
      <c r="B389" s="17" t="s">
        <v>117</v>
      </c>
      <c r="C389" s="17">
        <v>9</v>
      </c>
      <c r="D389" s="18">
        <f t="shared" si="74"/>
        <v>0.31034482758620691</v>
      </c>
      <c r="E389" s="18"/>
      <c r="F389" s="19">
        <v>20</v>
      </c>
      <c r="G389" s="18">
        <f t="shared" si="75"/>
        <v>0.68965517241379315</v>
      </c>
      <c r="H389" s="18"/>
      <c r="I389" s="20">
        <f t="shared" si="76"/>
        <v>29</v>
      </c>
    </row>
    <row r="390" spans="1:9" s="1" customFormat="1" ht="11.25" customHeight="1" x14ac:dyDescent="0.25">
      <c r="A390" s="10"/>
      <c r="B390" s="17" t="s">
        <v>171</v>
      </c>
      <c r="C390" s="17">
        <v>7</v>
      </c>
      <c r="D390" s="18">
        <f t="shared" si="74"/>
        <v>0.77777777777777779</v>
      </c>
      <c r="E390" s="18"/>
      <c r="F390" s="19">
        <v>2</v>
      </c>
      <c r="G390" s="18">
        <f t="shared" si="75"/>
        <v>0.22222222222222221</v>
      </c>
      <c r="H390" s="18"/>
      <c r="I390" s="20">
        <f t="shared" si="76"/>
        <v>9</v>
      </c>
    </row>
    <row r="391" spans="1:9" s="1" customFormat="1" ht="11.25" customHeight="1" x14ac:dyDescent="0.25">
      <c r="A391" s="10"/>
      <c r="B391" s="17" t="s">
        <v>242</v>
      </c>
      <c r="C391" s="17">
        <v>2</v>
      </c>
      <c r="D391" s="18">
        <f t="shared" si="74"/>
        <v>0.66666666666666663</v>
      </c>
      <c r="E391" s="18"/>
      <c r="F391" s="19">
        <v>1</v>
      </c>
      <c r="G391" s="18">
        <f t="shared" si="75"/>
        <v>0.33333333333333331</v>
      </c>
      <c r="H391" s="18"/>
      <c r="I391" s="20">
        <f t="shared" si="76"/>
        <v>3</v>
      </c>
    </row>
    <row r="392" spans="1:9" s="10" customFormat="1" ht="11.25" customHeight="1" x14ac:dyDescent="0.25">
      <c r="B392" s="17" t="s">
        <v>203</v>
      </c>
      <c r="C392" s="17"/>
      <c r="D392" s="18"/>
      <c r="E392" s="18"/>
      <c r="F392" s="19"/>
      <c r="G392" s="18"/>
      <c r="H392" s="18"/>
      <c r="I392" s="20"/>
    </row>
    <row r="393" spans="1:9" s="10" customFormat="1" ht="10" customHeight="1" x14ac:dyDescent="0.25">
      <c r="B393" s="21" t="s">
        <v>202</v>
      </c>
      <c r="C393" s="17">
        <v>0</v>
      </c>
      <c r="D393" s="18">
        <f t="shared" si="74"/>
        <v>0</v>
      </c>
      <c r="E393" s="18"/>
      <c r="F393" s="19">
        <v>1</v>
      </c>
      <c r="G393" s="18">
        <f t="shared" si="75"/>
        <v>1</v>
      </c>
      <c r="H393" s="18"/>
      <c r="I393" s="20">
        <f t="shared" si="76"/>
        <v>1</v>
      </c>
    </row>
    <row r="394" spans="1:9" s="1" customFormat="1" ht="10" customHeight="1" x14ac:dyDescent="0.25">
      <c r="A394" s="10"/>
      <c r="B394" s="17" t="s">
        <v>115</v>
      </c>
      <c r="C394" s="17">
        <v>112</v>
      </c>
      <c r="D394" s="18">
        <f>IFERROR(C394/I394,0)</f>
        <v>0.56281407035175879</v>
      </c>
      <c r="E394" s="18"/>
      <c r="F394" s="19">
        <v>87</v>
      </c>
      <c r="G394" s="18">
        <f>IFERROR(F394/I394,0)</f>
        <v>0.43718592964824121</v>
      </c>
      <c r="H394" s="18"/>
      <c r="I394" s="20">
        <f>SUM(C394,F394)</f>
        <v>199</v>
      </c>
    </row>
    <row r="395" spans="1:9" s="1" customFormat="1" ht="10" customHeight="1" x14ac:dyDescent="0.25">
      <c r="A395" s="10"/>
      <c r="B395" s="17" t="s">
        <v>214</v>
      </c>
      <c r="C395" s="17"/>
      <c r="D395" s="18"/>
      <c r="E395" s="18"/>
      <c r="F395" s="19"/>
      <c r="G395" s="18"/>
      <c r="H395" s="18"/>
      <c r="I395" s="20"/>
    </row>
    <row r="396" spans="1:9" s="1" customFormat="1" ht="10" customHeight="1" x14ac:dyDescent="0.25">
      <c r="A396" s="10"/>
      <c r="B396" s="21" t="s">
        <v>126</v>
      </c>
      <c r="C396" s="17">
        <v>0</v>
      </c>
      <c r="D396" s="18">
        <f>IFERROR(C396/I396,0)</f>
        <v>0</v>
      </c>
      <c r="E396" s="18"/>
      <c r="F396" s="19">
        <v>1</v>
      </c>
      <c r="G396" s="18">
        <f>IFERROR(F396/I396,0)</f>
        <v>1</v>
      </c>
      <c r="H396" s="18"/>
      <c r="I396" s="20">
        <f>SUM(C396,F396)</f>
        <v>1</v>
      </c>
    </row>
    <row r="397" spans="1:9" s="1" customFormat="1" ht="3" customHeight="1" x14ac:dyDescent="0.25">
      <c r="A397" s="10"/>
      <c r="B397" s="21"/>
      <c r="C397" s="17"/>
      <c r="D397" s="18"/>
      <c r="E397" s="18"/>
      <c r="F397" s="19"/>
      <c r="G397" s="18"/>
      <c r="H397" s="18"/>
      <c r="I397" s="20"/>
    </row>
    <row r="398" spans="1:9" s="1" customFormat="1" ht="10.5" customHeight="1" x14ac:dyDescent="0.25">
      <c r="A398" s="10" t="s">
        <v>193</v>
      </c>
      <c r="B398" s="21"/>
      <c r="C398" s="17"/>
      <c r="D398" s="18"/>
      <c r="E398" s="18"/>
      <c r="F398" s="19"/>
      <c r="G398" s="18"/>
      <c r="H398" s="18"/>
      <c r="I398" s="20"/>
    </row>
    <row r="399" spans="1:9" s="1" customFormat="1" ht="10" customHeight="1" x14ac:dyDescent="0.25">
      <c r="A399" s="10"/>
      <c r="B399" s="17" t="s">
        <v>118</v>
      </c>
      <c r="C399" s="17"/>
      <c r="D399" s="18"/>
      <c r="E399" s="18"/>
      <c r="F399" s="19"/>
      <c r="G399" s="18"/>
      <c r="H399" s="18"/>
      <c r="I399" s="20"/>
    </row>
    <row r="400" spans="1:9" s="1" customFormat="1" ht="10" customHeight="1" x14ac:dyDescent="0.25">
      <c r="A400" s="10"/>
      <c r="B400" s="21" t="s">
        <v>144</v>
      </c>
      <c r="C400" s="17">
        <v>9</v>
      </c>
      <c r="D400" s="18">
        <f t="shared" ref="D400:D413" si="77">IFERROR(C400/I400,0)</f>
        <v>0.45</v>
      </c>
      <c r="E400" s="18"/>
      <c r="F400" s="19">
        <v>11</v>
      </c>
      <c r="G400" s="18">
        <f t="shared" ref="G400:G413" si="78">IFERROR(F400/I400,0)</f>
        <v>0.55000000000000004</v>
      </c>
      <c r="H400" s="18"/>
      <c r="I400" s="20">
        <f t="shared" ref="I400:I413" si="79">SUM(C400,F400)</f>
        <v>20</v>
      </c>
    </row>
    <row r="401" spans="1:9" s="1" customFormat="1" ht="10" customHeight="1" x14ac:dyDescent="0.25">
      <c r="A401" s="10"/>
      <c r="B401" s="21" t="s">
        <v>119</v>
      </c>
      <c r="C401" s="17">
        <v>1</v>
      </c>
      <c r="D401" s="18">
        <f t="shared" si="77"/>
        <v>0.16666666666666666</v>
      </c>
      <c r="E401" s="18"/>
      <c r="F401" s="19">
        <v>5</v>
      </c>
      <c r="G401" s="18">
        <f t="shared" si="78"/>
        <v>0.83333333333333337</v>
      </c>
      <c r="H401" s="18"/>
      <c r="I401" s="20">
        <f t="shared" si="79"/>
        <v>6</v>
      </c>
    </row>
    <row r="402" spans="1:9" s="1" customFormat="1" ht="10" customHeight="1" x14ac:dyDescent="0.25">
      <c r="A402" s="10"/>
      <c r="B402" s="21" t="s">
        <v>154</v>
      </c>
      <c r="C402" s="17">
        <v>7</v>
      </c>
      <c r="D402" s="18">
        <f t="shared" si="77"/>
        <v>0.58333333333333337</v>
      </c>
      <c r="E402" s="18"/>
      <c r="F402" s="19">
        <v>5</v>
      </c>
      <c r="G402" s="18">
        <f t="shared" si="78"/>
        <v>0.41666666666666669</v>
      </c>
      <c r="H402" s="18"/>
      <c r="I402" s="20">
        <f t="shared" si="79"/>
        <v>12</v>
      </c>
    </row>
    <row r="403" spans="1:9" s="10" customFormat="1" ht="10" customHeight="1" x14ac:dyDescent="0.25">
      <c r="A403" s="17"/>
      <c r="B403" s="17" t="s">
        <v>168</v>
      </c>
      <c r="C403" s="17">
        <v>1</v>
      </c>
      <c r="D403" s="18">
        <f t="shared" si="77"/>
        <v>1</v>
      </c>
      <c r="E403" s="18"/>
      <c r="F403" s="19">
        <v>0</v>
      </c>
      <c r="G403" s="18">
        <f t="shared" si="78"/>
        <v>0</v>
      </c>
      <c r="H403" s="18"/>
      <c r="I403" s="20">
        <f t="shared" si="79"/>
        <v>1</v>
      </c>
    </row>
    <row r="404" spans="1:9" s="1" customFormat="1" ht="10" customHeight="1" x14ac:dyDescent="0.25">
      <c r="A404" s="10"/>
      <c r="B404" s="17" t="s">
        <v>125</v>
      </c>
      <c r="C404" s="17">
        <v>2</v>
      </c>
      <c r="D404" s="18">
        <f t="shared" si="77"/>
        <v>0.4</v>
      </c>
      <c r="E404" s="18"/>
      <c r="F404" s="19">
        <v>3</v>
      </c>
      <c r="G404" s="18">
        <f t="shared" si="78"/>
        <v>0.6</v>
      </c>
      <c r="H404" s="18"/>
      <c r="I404" s="20">
        <f t="shared" si="79"/>
        <v>5</v>
      </c>
    </row>
    <row r="405" spans="1:9" s="1" customFormat="1" ht="10" customHeight="1" x14ac:dyDescent="0.25">
      <c r="A405" s="10"/>
      <c r="B405" s="17" t="s">
        <v>241</v>
      </c>
      <c r="C405" s="17">
        <v>0</v>
      </c>
      <c r="D405" s="18">
        <f t="shared" si="77"/>
        <v>0</v>
      </c>
      <c r="E405" s="18"/>
      <c r="F405" s="19">
        <v>1</v>
      </c>
      <c r="G405" s="18">
        <f t="shared" si="78"/>
        <v>1</v>
      </c>
      <c r="H405" s="18"/>
      <c r="I405" s="20">
        <f t="shared" si="79"/>
        <v>1</v>
      </c>
    </row>
    <row r="406" spans="1:9" s="1" customFormat="1" ht="10" customHeight="1" x14ac:dyDescent="0.25">
      <c r="A406" s="10"/>
      <c r="B406" s="21" t="s">
        <v>212</v>
      </c>
      <c r="C406" s="17">
        <v>1</v>
      </c>
      <c r="D406" s="18">
        <f t="shared" si="77"/>
        <v>1</v>
      </c>
      <c r="E406" s="18"/>
      <c r="F406" s="19">
        <v>0</v>
      </c>
      <c r="G406" s="18">
        <f t="shared" si="78"/>
        <v>0</v>
      </c>
      <c r="H406" s="18"/>
      <c r="I406" s="20">
        <f t="shared" si="79"/>
        <v>1</v>
      </c>
    </row>
    <row r="407" spans="1:9" s="1" customFormat="1" ht="10" customHeight="1" x14ac:dyDescent="0.25">
      <c r="A407" s="10"/>
      <c r="B407" s="21" t="s">
        <v>120</v>
      </c>
      <c r="C407" s="17">
        <v>3</v>
      </c>
      <c r="D407" s="18">
        <f t="shared" si="77"/>
        <v>0.5</v>
      </c>
      <c r="E407" s="18"/>
      <c r="F407" s="19">
        <v>3</v>
      </c>
      <c r="G407" s="18">
        <f t="shared" si="78"/>
        <v>0.5</v>
      </c>
      <c r="H407" s="18"/>
      <c r="I407" s="20">
        <f t="shared" si="79"/>
        <v>6</v>
      </c>
    </row>
    <row r="408" spans="1:9" s="1" customFormat="1" ht="10" customHeight="1" x14ac:dyDescent="0.25">
      <c r="A408" s="10"/>
      <c r="B408" s="21" t="s">
        <v>44</v>
      </c>
      <c r="C408" s="17">
        <v>0</v>
      </c>
      <c r="D408" s="18">
        <f t="shared" si="77"/>
        <v>0</v>
      </c>
      <c r="E408" s="18"/>
      <c r="F408" s="19">
        <v>2</v>
      </c>
      <c r="G408" s="18">
        <f t="shared" si="78"/>
        <v>1</v>
      </c>
      <c r="H408" s="18"/>
      <c r="I408" s="20">
        <f t="shared" si="79"/>
        <v>2</v>
      </c>
    </row>
    <row r="409" spans="1:9" s="1" customFormat="1" ht="10" customHeight="1" x14ac:dyDescent="0.25">
      <c r="A409" s="10"/>
      <c r="B409" s="21" t="s">
        <v>282</v>
      </c>
      <c r="C409" s="17">
        <v>0</v>
      </c>
      <c r="D409" s="18">
        <f t="shared" si="77"/>
        <v>0</v>
      </c>
      <c r="E409" s="18"/>
      <c r="F409" s="19">
        <v>1</v>
      </c>
      <c r="G409" s="18">
        <f t="shared" si="78"/>
        <v>1</v>
      </c>
      <c r="H409" s="18"/>
      <c r="I409" s="20">
        <f t="shared" si="79"/>
        <v>1</v>
      </c>
    </row>
    <row r="410" spans="1:9" s="1" customFormat="1" ht="10" customHeight="1" x14ac:dyDescent="0.25">
      <c r="A410" s="10"/>
      <c r="B410" s="21" t="s">
        <v>121</v>
      </c>
      <c r="C410" s="17">
        <v>2</v>
      </c>
      <c r="D410" s="18">
        <f t="shared" si="77"/>
        <v>0.4</v>
      </c>
      <c r="E410" s="18"/>
      <c r="F410" s="19">
        <v>3</v>
      </c>
      <c r="G410" s="18">
        <f t="shared" si="78"/>
        <v>0.6</v>
      </c>
      <c r="H410" s="18"/>
      <c r="I410" s="20">
        <f t="shared" si="79"/>
        <v>5</v>
      </c>
    </row>
    <row r="411" spans="1:9" s="1" customFormat="1" ht="10" customHeight="1" x14ac:dyDescent="0.25">
      <c r="A411" s="10"/>
      <c r="B411" s="21" t="s">
        <v>181</v>
      </c>
      <c r="C411" s="17">
        <v>0</v>
      </c>
      <c r="D411" s="18">
        <f t="shared" si="77"/>
        <v>0</v>
      </c>
      <c r="E411" s="18"/>
      <c r="F411" s="19">
        <v>9</v>
      </c>
      <c r="G411" s="18">
        <f t="shared" si="78"/>
        <v>1</v>
      </c>
      <c r="H411" s="18"/>
      <c r="I411" s="20">
        <f t="shared" si="79"/>
        <v>9</v>
      </c>
    </row>
    <row r="412" spans="1:9" s="1" customFormat="1" ht="10" customHeight="1" x14ac:dyDescent="0.25">
      <c r="A412" s="10"/>
      <c r="B412" s="21" t="s">
        <v>48</v>
      </c>
      <c r="C412" s="17">
        <v>7</v>
      </c>
      <c r="D412" s="18">
        <f t="shared" si="77"/>
        <v>0.58333333333333337</v>
      </c>
      <c r="E412" s="18"/>
      <c r="F412" s="19">
        <v>5</v>
      </c>
      <c r="G412" s="18">
        <f t="shared" si="78"/>
        <v>0.41666666666666669</v>
      </c>
      <c r="H412" s="18"/>
      <c r="I412" s="20">
        <f t="shared" si="79"/>
        <v>12</v>
      </c>
    </row>
    <row r="413" spans="1:9" s="1" customFormat="1" ht="10" customHeight="1" x14ac:dyDescent="0.25">
      <c r="A413" s="10"/>
      <c r="B413" s="21" t="s">
        <v>122</v>
      </c>
      <c r="C413" s="17">
        <v>3</v>
      </c>
      <c r="D413" s="18">
        <f t="shared" si="77"/>
        <v>0.6</v>
      </c>
      <c r="E413" s="18"/>
      <c r="F413" s="19">
        <v>2</v>
      </c>
      <c r="G413" s="18">
        <f t="shared" si="78"/>
        <v>0.4</v>
      </c>
      <c r="H413" s="18"/>
      <c r="I413" s="20">
        <f t="shared" si="79"/>
        <v>5</v>
      </c>
    </row>
    <row r="414" spans="1:9" s="1" customFormat="1" ht="10" customHeight="1" x14ac:dyDescent="0.25">
      <c r="A414" s="10"/>
      <c r="B414" s="21" t="s">
        <v>239</v>
      </c>
      <c r="C414" s="17">
        <v>2</v>
      </c>
      <c r="D414" s="18">
        <f t="shared" ref="D414" si="80">IFERROR(C414/I414,0)</f>
        <v>0.2857142857142857</v>
      </c>
      <c r="E414" s="18"/>
      <c r="F414" s="19">
        <v>5</v>
      </c>
      <c r="G414" s="18">
        <f t="shared" ref="G414" si="81">IFERROR(F414/I414,0)</f>
        <v>0.7142857142857143</v>
      </c>
      <c r="H414" s="18"/>
      <c r="I414" s="20">
        <f t="shared" ref="I414" si="82">SUM(C414,F414)</f>
        <v>7</v>
      </c>
    </row>
    <row r="415" spans="1:9" s="1" customFormat="1" ht="10" customHeight="1" x14ac:dyDescent="0.25">
      <c r="A415" s="10"/>
      <c r="B415" s="21" t="s">
        <v>238</v>
      </c>
      <c r="C415" s="17">
        <v>0</v>
      </c>
      <c r="D415" s="18">
        <f t="shared" ref="D415" si="83">IFERROR(C415/I415,0)</f>
        <v>0</v>
      </c>
      <c r="E415" s="18"/>
      <c r="F415" s="19">
        <v>1</v>
      </c>
      <c r="G415" s="18">
        <f t="shared" ref="G415" si="84">IFERROR(F415/I415,0)</f>
        <v>1</v>
      </c>
      <c r="H415" s="18"/>
      <c r="I415" s="20">
        <f t="shared" ref="I415" si="85">SUM(C415,F415)</f>
        <v>1</v>
      </c>
    </row>
    <row r="416" spans="1:9" s="1" customFormat="1" ht="10" customHeight="1" x14ac:dyDescent="0.25">
      <c r="A416" s="10"/>
      <c r="B416" s="17" t="s">
        <v>123</v>
      </c>
      <c r="C416" s="17"/>
      <c r="D416" s="18"/>
      <c r="E416" s="18"/>
      <c r="F416" s="19"/>
      <c r="G416" s="18"/>
      <c r="H416" s="18"/>
      <c r="I416" s="20"/>
    </row>
    <row r="417" spans="1:9" s="10" customFormat="1" ht="10" customHeight="1" x14ac:dyDescent="0.25">
      <c r="B417" s="21" t="s">
        <v>119</v>
      </c>
      <c r="C417" s="17">
        <v>0</v>
      </c>
      <c r="D417" s="18">
        <f t="shared" ref="D417:D424" si="86">IFERROR(C417/I417,0)</f>
        <v>0</v>
      </c>
      <c r="E417" s="18"/>
      <c r="F417" s="19">
        <v>1</v>
      </c>
      <c r="G417" s="18">
        <f t="shared" ref="G417:G424" si="87">IFERROR(F417/I417,0)</f>
        <v>1</v>
      </c>
      <c r="H417" s="18"/>
      <c r="I417" s="20">
        <f t="shared" ref="I417:I424" si="88">SUM(C417,F417)</f>
        <v>1</v>
      </c>
    </row>
    <row r="418" spans="1:9" s="1" customFormat="1" ht="10" customHeight="1" x14ac:dyDescent="0.25">
      <c r="A418" s="10"/>
      <c r="B418" s="21" t="s">
        <v>154</v>
      </c>
      <c r="C418" s="17">
        <v>0</v>
      </c>
      <c r="D418" s="18">
        <f t="shared" si="86"/>
        <v>0</v>
      </c>
      <c r="E418" s="18"/>
      <c r="F418" s="19">
        <v>1</v>
      </c>
      <c r="G418" s="18">
        <f t="shared" si="87"/>
        <v>1</v>
      </c>
      <c r="H418" s="18"/>
      <c r="I418" s="20">
        <f t="shared" si="88"/>
        <v>1</v>
      </c>
    </row>
    <row r="419" spans="1:9" s="1" customFormat="1" ht="10" customHeight="1" x14ac:dyDescent="0.25">
      <c r="A419" s="10"/>
      <c r="B419" s="17" t="s">
        <v>168</v>
      </c>
      <c r="C419" s="17">
        <v>2</v>
      </c>
      <c r="D419" s="18">
        <f t="shared" si="86"/>
        <v>0.5</v>
      </c>
      <c r="E419" s="18"/>
      <c r="F419" s="19">
        <v>2</v>
      </c>
      <c r="G419" s="18">
        <f t="shared" si="87"/>
        <v>0.5</v>
      </c>
      <c r="H419" s="18"/>
      <c r="I419" s="20">
        <f t="shared" si="88"/>
        <v>4</v>
      </c>
    </row>
    <row r="420" spans="1:9" s="1" customFormat="1" ht="10" customHeight="1" x14ac:dyDescent="0.25">
      <c r="A420" s="10"/>
      <c r="B420" s="21" t="s">
        <v>240</v>
      </c>
      <c r="C420" s="17">
        <v>0</v>
      </c>
      <c r="D420" s="18">
        <f t="shared" si="86"/>
        <v>0</v>
      </c>
      <c r="E420" s="18"/>
      <c r="F420" s="19">
        <v>1</v>
      </c>
      <c r="G420" s="18">
        <f t="shared" si="87"/>
        <v>1</v>
      </c>
      <c r="H420" s="18"/>
      <c r="I420" s="20">
        <f t="shared" si="88"/>
        <v>1</v>
      </c>
    </row>
    <row r="421" spans="1:9" s="1" customFormat="1" ht="10" customHeight="1" x14ac:dyDescent="0.25">
      <c r="A421" s="10"/>
      <c r="B421" s="21" t="s">
        <v>241</v>
      </c>
      <c r="C421" s="17">
        <v>1</v>
      </c>
      <c r="D421" s="18">
        <f t="shared" si="86"/>
        <v>1</v>
      </c>
      <c r="E421" s="18"/>
      <c r="F421" s="19">
        <v>0</v>
      </c>
      <c r="G421" s="18">
        <f t="shared" si="87"/>
        <v>0</v>
      </c>
      <c r="H421" s="18"/>
      <c r="I421" s="20">
        <f t="shared" si="88"/>
        <v>1</v>
      </c>
    </row>
    <row r="422" spans="1:9" s="10" customFormat="1" ht="10" customHeight="1" x14ac:dyDescent="0.25">
      <c r="A422" s="17"/>
      <c r="B422" s="21" t="s">
        <v>120</v>
      </c>
      <c r="C422" s="17">
        <v>3</v>
      </c>
      <c r="D422" s="18">
        <f t="shared" si="86"/>
        <v>0.75</v>
      </c>
      <c r="E422" s="18"/>
      <c r="F422" s="19">
        <v>1</v>
      </c>
      <c r="G422" s="18">
        <f t="shared" si="87"/>
        <v>0.25</v>
      </c>
      <c r="H422" s="18"/>
      <c r="I422" s="20">
        <f t="shared" si="88"/>
        <v>4</v>
      </c>
    </row>
    <row r="423" spans="1:9" s="1" customFormat="1" ht="10" customHeight="1" x14ac:dyDescent="0.25">
      <c r="A423" s="10"/>
      <c r="B423" s="21" t="s">
        <v>121</v>
      </c>
      <c r="C423" s="17">
        <v>0</v>
      </c>
      <c r="D423" s="18">
        <f t="shared" si="86"/>
        <v>0</v>
      </c>
      <c r="E423" s="18"/>
      <c r="F423" s="19">
        <v>1</v>
      </c>
      <c r="G423" s="18">
        <f t="shared" si="87"/>
        <v>1</v>
      </c>
      <c r="H423" s="18"/>
      <c r="I423" s="20">
        <f t="shared" si="88"/>
        <v>1</v>
      </c>
    </row>
    <row r="424" spans="1:9" s="1" customFormat="1" ht="10" customHeight="1" x14ac:dyDescent="0.25">
      <c r="A424" s="10"/>
      <c r="B424" s="21" t="s">
        <v>122</v>
      </c>
      <c r="C424" s="17">
        <v>1</v>
      </c>
      <c r="D424" s="18">
        <f t="shared" si="86"/>
        <v>0.5</v>
      </c>
      <c r="E424" s="18"/>
      <c r="F424" s="19">
        <v>1</v>
      </c>
      <c r="G424" s="18">
        <f t="shared" si="87"/>
        <v>0.5</v>
      </c>
      <c r="H424" s="18"/>
      <c r="I424" s="20">
        <f t="shared" si="88"/>
        <v>2</v>
      </c>
    </row>
    <row r="425" spans="1:9" s="1" customFormat="1" ht="10" customHeight="1" x14ac:dyDescent="0.25">
      <c r="A425" s="10"/>
      <c r="B425" s="17" t="s">
        <v>124</v>
      </c>
      <c r="C425" s="17"/>
      <c r="D425" s="18"/>
      <c r="E425" s="18"/>
      <c r="F425" s="19"/>
      <c r="G425" s="18"/>
      <c r="H425" s="18"/>
      <c r="I425" s="20"/>
    </row>
    <row r="426" spans="1:9" s="1" customFormat="1" ht="10" customHeight="1" x14ac:dyDescent="0.25">
      <c r="A426" s="10"/>
      <c r="B426" s="21" t="s">
        <v>213</v>
      </c>
      <c r="C426" s="17">
        <v>1</v>
      </c>
      <c r="D426" s="18">
        <f t="shared" ref="D426:D437" si="89">IFERROR(C426/I426,0)</f>
        <v>1</v>
      </c>
      <c r="E426" s="18"/>
      <c r="F426" s="19">
        <v>0</v>
      </c>
      <c r="G426" s="18">
        <f t="shared" ref="G426:G437" si="90">IFERROR(F426/I426,0)</f>
        <v>0</v>
      </c>
      <c r="H426" s="18"/>
      <c r="I426" s="20">
        <f>SUM(C426,F426)</f>
        <v>1</v>
      </c>
    </row>
    <row r="427" spans="1:9" s="1" customFormat="1" ht="10" customHeight="1" x14ac:dyDescent="0.25">
      <c r="A427" s="10"/>
      <c r="B427" s="21" t="s">
        <v>204</v>
      </c>
      <c r="C427" s="17">
        <v>1</v>
      </c>
      <c r="D427" s="18">
        <f>IFERROR(C427/I427,0)</f>
        <v>0.33333333333333331</v>
      </c>
      <c r="E427" s="18"/>
      <c r="F427" s="19">
        <v>2</v>
      </c>
      <c r="G427" s="18">
        <f>IFERROR(F427/I427,0)</f>
        <v>0.66666666666666663</v>
      </c>
      <c r="H427" s="18"/>
      <c r="I427" s="20">
        <f>SUM(C427,F427)</f>
        <v>3</v>
      </c>
    </row>
    <row r="428" spans="1:9" s="1" customFormat="1" ht="10" customHeight="1" x14ac:dyDescent="0.25">
      <c r="A428" s="10"/>
      <c r="B428" s="21" t="s">
        <v>119</v>
      </c>
      <c r="C428" s="17">
        <v>1</v>
      </c>
      <c r="D428" s="18">
        <f t="shared" si="89"/>
        <v>0.5</v>
      </c>
      <c r="E428" s="18"/>
      <c r="F428" s="19">
        <v>1</v>
      </c>
      <c r="G428" s="18">
        <f t="shared" si="90"/>
        <v>0.5</v>
      </c>
      <c r="H428" s="18"/>
      <c r="I428" s="20">
        <f t="shared" ref="I428:I460" si="91">SUM(C428,F428)</f>
        <v>2</v>
      </c>
    </row>
    <row r="429" spans="1:9" s="1" customFormat="1" ht="10" customHeight="1" x14ac:dyDescent="0.25">
      <c r="A429" s="10"/>
      <c r="B429" s="21" t="s">
        <v>154</v>
      </c>
      <c r="C429" s="17">
        <v>21</v>
      </c>
      <c r="D429" s="18">
        <f t="shared" si="89"/>
        <v>0.65625</v>
      </c>
      <c r="E429" s="18"/>
      <c r="F429" s="19">
        <v>11</v>
      </c>
      <c r="G429" s="18">
        <f t="shared" si="90"/>
        <v>0.34375</v>
      </c>
      <c r="H429" s="18"/>
      <c r="I429" s="20">
        <f t="shared" si="91"/>
        <v>32</v>
      </c>
    </row>
    <row r="430" spans="1:9" s="1" customFormat="1" ht="10" customHeight="1" x14ac:dyDescent="0.25">
      <c r="A430" s="10"/>
      <c r="B430" s="21" t="s">
        <v>168</v>
      </c>
      <c r="C430" s="17">
        <v>1</v>
      </c>
      <c r="D430" s="18">
        <f t="shared" si="89"/>
        <v>1</v>
      </c>
      <c r="E430" s="18"/>
      <c r="F430" s="19">
        <v>0</v>
      </c>
      <c r="G430" s="18">
        <f t="shared" si="90"/>
        <v>0</v>
      </c>
      <c r="H430" s="18"/>
      <c r="I430" s="20">
        <f>SUM(C430,F430)</f>
        <v>1</v>
      </c>
    </row>
    <row r="431" spans="1:9" s="1" customFormat="1" ht="10" customHeight="1" x14ac:dyDescent="0.25">
      <c r="A431" s="10"/>
      <c r="B431" s="21" t="s">
        <v>125</v>
      </c>
      <c r="C431" s="17">
        <v>0</v>
      </c>
      <c r="D431" s="18">
        <f t="shared" si="89"/>
        <v>0</v>
      </c>
      <c r="E431" s="18"/>
      <c r="F431" s="19">
        <v>6</v>
      </c>
      <c r="G431" s="18">
        <f t="shared" si="90"/>
        <v>1</v>
      </c>
      <c r="H431" s="18"/>
      <c r="I431" s="20">
        <f t="shared" si="91"/>
        <v>6</v>
      </c>
    </row>
    <row r="432" spans="1:9" s="1" customFormat="1" ht="10" customHeight="1" x14ac:dyDescent="0.25">
      <c r="A432" s="10"/>
      <c r="B432" s="21" t="s">
        <v>126</v>
      </c>
      <c r="C432" s="17">
        <v>3</v>
      </c>
      <c r="D432" s="18">
        <f t="shared" si="89"/>
        <v>5.3571428571428568E-2</v>
      </c>
      <c r="E432" s="18"/>
      <c r="F432" s="19">
        <v>53</v>
      </c>
      <c r="G432" s="18">
        <f t="shared" si="90"/>
        <v>0.9464285714285714</v>
      </c>
      <c r="H432" s="18"/>
      <c r="I432" s="20">
        <f t="shared" si="91"/>
        <v>56</v>
      </c>
    </row>
    <row r="433" spans="1:9" s="1" customFormat="1" ht="10" customHeight="1" x14ac:dyDescent="0.25">
      <c r="A433" s="10"/>
      <c r="B433" s="21" t="s">
        <v>120</v>
      </c>
      <c r="C433" s="17">
        <v>15</v>
      </c>
      <c r="D433" s="18">
        <f t="shared" si="89"/>
        <v>0.78947368421052633</v>
      </c>
      <c r="E433" s="18"/>
      <c r="F433" s="19">
        <v>4</v>
      </c>
      <c r="G433" s="18">
        <f t="shared" si="90"/>
        <v>0.21052631578947367</v>
      </c>
      <c r="H433" s="18"/>
      <c r="I433" s="20">
        <f>SUM(C433,F433)</f>
        <v>19</v>
      </c>
    </row>
    <row r="434" spans="1:9" s="1" customFormat="1" ht="10" customHeight="1" x14ac:dyDescent="0.25">
      <c r="A434" s="10"/>
      <c r="B434" s="21" t="s">
        <v>121</v>
      </c>
      <c r="C434" s="17">
        <v>20</v>
      </c>
      <c r="D434" s="18">
        <f t="shared" si="89"/>
        <v>0.52631578947368418</v>
      </c>
      <c r="E434" s="18"/>
      <c r="F434" s="19">
        <v>18</v>
      </c>
      <c r="G434" s="18">
        <f t="shared" si="90"/>
        <v>0.47368421052631576</v>
      </c>
      <c r="H434" s="18"/>
      <c r="I434" s="20">
        <f t="shared" si="91"/>
        <v>38</v>
      </c>
    </row>
    <row r="435" spans="1:9" s="1" customFormat="1" ht="10" customHeight="1" x14ac:dyDescent="0.25">
      <c r="A435" s="10"/>
      <c r="B435" s="17" t="s">
        <v>181</v>
      </c>
      <c r="C435" s="17">
        <v>0</v>
      </c>
      <c r="D435" s="18">
        <f t="shared" si="89"/>
        <v>0</v>
      </c>
      <c r="E435" s="18"/>
      <c r="F435" s="19">
        <v>2</v>
      </c>
      <c r="G435" s="18">
        <f t="shared" si="90"/>
        <v>1</v>
      </c>
      <c r="H435" s="18"/>
      <c r="I435" s="20">
        <f>SUM(C435,F435)</f>
        <v>2</v>
      </c>
    </row>
    <row r="436" spans="1:9" s="1" customFormat="1" ht="10" customHeight="1" x14ac:dyDescent="0.25">
      <c r="A436" s="10"/>
      <c r="B436" s="21" t="s">
        <v>48</v>
      </c>
      <c r="C436" s="17">
        <v>37</v>
      </c>
      <c r="D436" s="18">
        <f t="shared" si="89"/>
        <v>0.74</v>
      </c>
      <c r="E436" s="18"/>
      <c r="F436" s="19">
        <v>13</v>
      </c>
      <c r="G436" s="18">
        <f t="shared" si="90"/>
        <v>0.26</v>
      </c>
      <c r="H436" s="18"/>
      <c r="I436" s="20">
        <f t="shared" si="91"/>
        <v>50</v>
      </c>
    </row>
    <row r="437" spans="1:9" s="1" customFormat="1" ht="10" customHeight="1" x14ac:dyDescent="0.25">
      <c r="A437" s="10"/>
      <c r="B437" s="21" t="s">
        <v>122</v>
      </c>
      <c r="C437" s="17">
        <v>4</v>
      </c>
      <c r="D437" s="18">
        <f t="shared" si="89"/>
        <v>0.5714285714285714</v>
      </c>
      <c r="E437" s="18"/>
      <c r="F437" s="19">
        <v>3</v>
      </c>
      <c r="G437" s="18">
        <f t="shared" si="90"/>
        <v>0.42857142857142855</v>
      </c>
      <c r="H437" s="18"/>
      <c r="I437" s="20">
        <f t="shared" si="91"/>
        <v>7</v>
      </c>
    </row>
    <row r="438" spans="1:9" s="1" customFormat="1" ht="10" customHeight="1" x14ac:dyDescent="0.25">
      <c r="A438" s="10"/>
      <c r="B438" s="17" t="s">
        <v>127</v>
      </c>
      <c r="C438" s="17"/>
      <c r="D438" s="18"/>
      <c r="E438" s="18"/>
      <c r="F438" s="19"/>
      <c r="G438" s="18"/>
      <c r="H438" s="18"/>
      <c r="I438" s="20"/>
    </row>
    <row r="439" spans="1:9" s="1" customFormat="1" ht="10" customHeight="1" x14ac:dyDescent="0.25">
      <c r="A439" s="10"/>
      <c r="B439" s="21" t="s">
        <v>154</v>
      </c>
      <c r="C439" s="17">
        <v>0</v>
      </c>
      <c r="D439" s="18">
        <f t="shared" ref="D439:D446" si="92">IFERROR(C439/I439,0)</f>
        <v>0</v>
      </c>
      <c r="E439" s="18"/>
      <c r="F439" s="19">
        <v>2</v>
      </c>
      <c r="G439" s="18">
        <f t="shared" ref="G439:G446" si="93">IFERROR(F439/I439,0)</f>
        <v>1</v>
      </c>
      <c r="H439" s="18"/>
      <c r="I439" s="20">
        <f>SUM(C439,F439)</f>
        <v>2</v>
      </c>
    </row>
    <row r="440" spans="1:9" s="1" customFormat="1" ht="10" customHeight="1" x14ac:dyDescent="0.25">
      <c r="A440" s="10"/>
      <c r="B440" s="21" t="s">
        <v>126</v>
      </c>
      <c r="C440" s="17">
        <v>7</v>
      </c>
      <c r="D440" s="18">
        <f t="shared" si="92"/>
        <v>0.28000000000000003</v>
      </c>
      <c r="E440" s="18"/>
      <c r="F440" s="19">
        <v>18</v>
      </c>
      <c r="G440" s="18">
        <f t="shared" si="93"/>
        <v>0.72</v>
      </c>
      <c r="H440" s="18"/>
      <c r="I440" s="20">
        <f t="shared" si="91"/>
        <v>25</v>
      </c>
    </row>
    <row r="441" spans="1:9" s="10" customFormat="1" ht="10" customHeight="1" x14ac:dyDescent="0.25">
      <c r="A441" s="17"/>
      <c r="B441" s="21" t="s">
        <v>120</v>
      </c>
      <c r="C441" s="17">
        <v>3</v>
      </c>
      <c r="D441" s="18">
        <f t="shared" si="92"/>
        <v>0.75</v>
      </c>
      <c r="E441" s="18"/>
      <c r="F441" s="19">
        <v>1</v>
      </c>
      <c r="G441" s="18">
        <f t="shared" si="93"/>
        <v>0.25</v>
      </c>
      <c r="H441" s="18"/>
      <c r="I441" s="20">
        <f t="shared" si="91"/>
        <v>4</v>
      </c>
    </row>
    <row r="442" spans="1:9" s="1" customFormat="1" ht="10" customHeight="1" x14ac:dyDescent="0.25">
      <c r="A442" s="10"/>
      <c r="B442" s="21" t="s">
        <v>121</v>
      </c>
      <c r="C442" s="17">
        <v>3</v>
      </c>
      <c r="D442" s="18">
        <f t="shared" si="92"/>
        <v>0.6</v>
      </c>
      <c r="E442" s="18"/>
      <c r="F442" s="19">
        <v>2</v>
      </c>
      <c r="G442" s="18">
        <f t="shared" si="93"/>
        <v>0.4</v>
      </c>
      <c r="H442" s="18"/>
      <c r="I442" s="20">
        <f>SUM(C442,F442)</f>
        <v>5</v>
      </c>
    </row>
    <row r="443" spans="1:9" s="1" customFormat="1" ht="10" customHeight="1" x14ac:dyDescent="0.25">
      <c r="A443" s="10"/>
      <c r="B443" s="17" t="s">
        <v>274</v>
      </c>
      <c r="C443" s="17"/>
      <c r="D443" s="18"/>
      <c r="E443" s="18"/>
      <c r="F443" s="19"/>
      <c r="G443" s="18"/>
      <c r="H443" s="18"/>
      <c r="I443" s="20"/>
    </row>
    <row r="444" spans="1:9" s="1" customFormat="1" ht="10" customHeight="1" x14ac:dyDescent="0.25">
      <c r="A444" s="10"/>
      <c r="B444" s="21" t="s">
        <v>277</v>
      </c>
      <c r="C444" s="17">
        <v>1</v>
      </c>
      <c r="D444" s="18">
        <f t="shared" si="92"/>
        <v>1</v>
      </c>
      <c r="E444" s="18"/>
      <c r="F444" s="19">
        <v>0</v>
      </c>
      <c r="G444" s="18">
        <f t="shared" si="93"/>
        <v>0</v>
      </c>
      <c r="H444" s="18"/>
      <c r="I444" s="20">
        <f t="shared" ref="I444:I446" si="94">SUM(C444,F444)</f>
        <v>1</v>
      </c>
    </row>
    <row r="445" spans="1:9" s="1" customFormat="1" ht="10" customHeight="1" x14ac:dyDescent="0.25">
      <c r="A445" s="10"/>
      <c r="B445" s="21" t="s">
        <v>275</v>
      </c>
      <c r="C445" s="17">
        <v>1</v>
      </c>
      <c r="D445" s="18">
        <f t="shared" si="92"/>
        <v>0.5</v>
      </c>
      <c r="E445" s="18"/>
      <c r="F445" s="19">
        <v>1</v>
      </c>
      <c r="G445" s="18">
        <f t="shared" si="93"/>
        <v>0.5</v>
      </c>
      <c r="H445" s="18"/>
      <c r="I445" s="20">
        <f t="shared" si="94"/>
        <v>2</v>
      </c>
    </row>
    <row r="446" spans="1:9" s="1" customFormat="1" ht="9" customHeight="1" x14ac:dyDescent="0.25">
      <c r="A446" s="10"/>
      <c r="B446" s="21" t="s">
        <v>276</v>
      </c>
      <c r="C446" s="17">
        <v>0</v>
      </c>
      <c r="D446" s="18">
        <f t="shared" si="92"/>
        <v>0</v>
      </c>
      <c r="E446" s="18"/>
      <c r="F446" s="19">
        <v>1</v>
      </c>
      <c r="G446" s="18">
        <f t="shared" si="93"/>
        <v>1</v>
      </c>
      <c r="H446" s="18"/>
      <c r="I446" s="20">
        <f t="shared" si="94"/>
        <v>1</v>
      </c>
    </row>
    <row r="447" spans="1:9" x14ac:dyDescent="0.3">
      <c r="A447" s="46"/>
      <c r="B447" s="47"/>
      <c r="C447" s="47"/>
      <c r="D447" s="48"/>
      <c r="E447" s="47"/>
      <c r="F447" s="47"/>
      <c r="G447" s="47"/>
      <c r="H447" s="47"/>
      <c r="I447" s="20"/>
    </row>
    <row r="448" spans="1:9" s="2" customFormat="1" ht="11.25" customHeight="1" x14ac:dyDescent="0.25">
      <c r="A448" s="22"/>
      <c r="B448" s="42" t="s">
        <v>184</v>
      </c>
      <c r="C448" s="22">
        <f>SUM(C388:C446)</f>
        <v>295</v>
      </c>
      <c r="D448" s="18">
        <f>C448/I448</f>
        <v>0.47657512116316642</v>
      </c>
      <c r="E448" s="18"/>
      <c r="F448" s="23">
        <f>SUM(F388:F446)</f>
        <v>324</v>
      </c>
      <c r="G448" s="18">
        <f>F448/I448</f>
        <v>0.52342487883683364</v>
      </c>
      <c r="H448" s="18"/>
      <c r="I448" s="24">
        <f t="shared" si="91"/>
        <v>619</v>
      </c>
    </row>
    <row r="449" spans="1:9" s="1" customFormat="1" ht="9" customHeight="1" x14ac:dyDescent="0.25">
      <c r="A449" s="28"/>
      <c r="B449" s="17"/>
      <c r="C449" s="17"/>
      <c r="D449" s="18"/>
      <c r="E449" s="18"/>
      <c r="F449" s="19"/>
      <c r="G449" s="18"/>
      <c r="H449" s="18"/>
      <c r="I449" s="20"/>
    </row>
    <row r="450" spans="1:9" s="1" customFormat="1" ht="11.25" customHeight="1" x14ac:dyDescent="0.25">
      <c r="A450" s="2" t="s">
        <v>13</v>
      </c>
      <c r="B450" s="17"/>
      <c r="C450" s="17"/>
      <c r="D450" s="18"/>
      <c r="E450" s="18"/>
      <c r="F450" s="19"/>
      <c r="G450" s="18"/>
      <c r="H450" s="18"/>
      <c r="I450" s="20"/>
    </row>
    <row r="451" spans="1:9" s="10" customFormat="1" ht="12" customHeight="1" x14ac:dyDescent="0.25">
      <c r="A451" s="2"/>
      <c r="B451" s="17" t="s">
        <v>301</v>
      </c>
      <c r="C451" s="17">
        <v>7</v>
      </c>
      <c r="D451" s="18">
        <f>IFERROR(C451/I451,0)</f>
        <v>1</v>
      </c>
      <c r="E451" s="18"/>
      <c r="F451" s="19">
        <v>0</v>
      </c>
      <c r="G451" s="18">
        <f>IFERROR(F451/I451,0)</f>
        <v>0</v>
      </c>
      <c r="H451" s="18"/>
      <c r="I451" s="20">
        <f>SUM(C451,F451)</f>
        <v>7</v>
      </c>
    </row>
    <row r="452" spans="1:9" s="1" customFormat="1" ht="10.4" customHeight="1" x14ac:dyDescent="0.25">
      <c r="A452" s="2"/>
      <c r="B452" s="17" t="s">
        <v>155</v>
      </c>
      <c r="C452" s="17"/>
      <c r="D452" s="18"/>
      <c r="E452" s="18"/>
      <c r="F452" s="19"/>
      <c r="G452" s="18"/>
      <c r="H452" s="18"/>
      <c r="I452" s="20"/>
    </row>
    <row r="453" spans="1:9" s="1" customFormat="1" ht="10.4" customHeight="1" x14ac:dyDescent="0.25">
      <c r="A453" s="10"/>
      <c r="B453" s="21" t="s">
        <v>128</v>
      </c>
      <c r="C453" s="17">
        <v>35</v>
      </c>
      <c r="D453" s="18">
        <f t="shared" ref="D453:D458" si="95">IFERROR(C453/I453,0)</f>
        <v>0.94594594594594594</v>
      </c>
      <c r="E453" s="18"/>
      <c r="F453" s="19">
        <v>2</v>
      </c>
      <c r="G453" s="18">
        <f t="shared" ref="G453:G458" si="96">IFERROR(F453/I453,0)</f>
        <v>5.4054054054054057E-2</v>
      </c>
      <c r="H453" s="18"/>
      <c r="I453" s="20">
        <f t="shared" si="91"/>
        <v>37</v>
      </c>
    </row>
    <row r="454" spans="1:9" s="1" customFormat="1" ht="10.4" customHeight="1" x14ac:dyDescent="0.25">
      <c r="A454" s="10"/>
      <c r="B454" s="21" t="s">
        <v>129</v>
      </c>
      <c r="C454" s="17">
        <v>29</v>
      </c>
      <c r="D454" s="18">
        <f t="shared" si="95"/>
        <v>0.90625</v>
      </c>
      <c r="E454" s="18"/>
      <c r="F454" s="19">
        <v>3</v>
      </c>
      <c r="G454" s="18">
        <f t="shared" si="96"/>
        <v>9.375E-2</v>
      </c>
      <c r="H454" s="18"/>
      <c r="I454" s="20">
        <f t="shared" si="91"/>
        <v>32</v>
      </c>
    </row>
    <row r="455" spans="1:9" s="1" customFormat="1" ht="10.4" customHeight="1" x14ac:dyDescent="0.25">
      <c r="A455" s="10"/>
      <c r="B455" s="21" t="s">
        <v>130</v>
      </c>
      <c r="C455" s="17">
        <v>88</v>
      </c>
      <c r="D455" s="18">
        <f t="shared" si="95"/>
        <v>0.88</v>
      </c>
      <c r="E455" s="18"/>
      <c r="F455" s="19">
        <v>12</v>
      </c>
      <c r="G455" s="18">
        <f t="shared" si="96"/>
        <v>0.12</v>
      </c>
      <c r="H455" s="18"/>
      <c r="I455" s="20">
        <f t="shared" si="91"/>
        <v>100</v>
      </c>
    </row>
    <row r="456" spans="1:9" s="1" customFormat="1" ht="10.4" customHeight="1" x14ac:dyDescent="0.25">
      <c r="A456" s="10"/>
      <c r="B456" s="21" t="s">
        <v>131</v>
      </c>
      <c r="C456" s="17">
        <v>31</v>
      </c>
      <c r="D456" s="18">
        <f t="shared" si="95"/>
        <v>0.86111111111111116</v>
      </c>
      <c r="E456" s="18"/>
      <c r="F456" s="19">
        <v>5</v>
      </c>
      <c r="G456" s="18">
        <f t="shared" si="96"/>
        <v>0.1388888888888889</v>
      </c>
      <c r="H456" s="18"/>
      <c r="I456" s="20">
        <f t="shared" si="91"/>
        <v>36</v>
      </c>
    </row>
    <row r="457" spans="1:9" s="1" customFormat="1" ht="10.4" customHeight="1" x14ac:dyDescent="0.25">
      <c r="A457" s="10"/>
      <c r="B457" s="21" t="s">
        <v>132</v>
      </c>
      <c r="C457" s="17">
        <v>2</v>
      </c>
      <c r="D457" s="18">
        <f t="shared" si="95"/>
        <v>1</v>
      </c>
      <c r="E457" s="18"/>
      <c r="F457" s="19">
        <v>0</v>
      </c>
      <c r="G457" s="18">
        <f t="shared" si="96"/>
        <v>0</v>
      </c>
      <c r="H457" s="18"/>
      <c r="I457" s="20">
        <f t="shared" si="91"/>
        <v>2</v>
      </c>
    </row>
    <row r="458" spans="1:9" s="1" customFormat="1" ht="10.4" customHeight="1" x14ac:dyDescent="0.25">
      <c r="A458" s="10"/>
      <c r="B458" s="21" t="s">
        <v>133</v>
      </c>
      <c r="C458" s="17">
        <v>1</v>
      </c>
      <c r="D458" s="18">
        <f t="shared" si="95"/>
        <v>1</v>
      </c>
      <c r="E458" s="18"/>
      <c r="F458" s="19">
        <v>0</v>
      </c>
      <c r="G458" s="18">
        <f t="shared" si="96"/>
        <v>0</v>
      </c>
      <c r="H458" s="18"/>
      <c r="I458" s="20">
        <f>SUM(C458,F458)</f>
        <v>1</v>
      </c>
    </row>
    <row r="459" spans="1:9" s="1" customFormat="1" ht="9" customHeight="1" x14ac:dyDescent="0.25">
      <c r="A459" s="10"/>
      <c r="B459" s="17"/>
      <c r="C459" s="17"/>
      <c r="D459" s="18"/>
      <c r="E459" s="18"/>
      <c r="F459" s="19"/>
      <c r="G459" s="18"/>
      <c r="H459" s="18"/>
      <c r="I459" s="20"/>
    </row>
    <row r="460" spans="1:9" s="2" customFormat="1" ht="11.25" customHeight="1" x14ac:dyDescent="0.25">
      <c r="A460" s="22"/>
      <c r="B460" s="42" t="s">
        <v>184</v>
      </c>
      <c r="C460" s="22">
        <f>SUM(C451:C459)</f>
        <v>193</v>
      </c>
      <c r="D460" s="18">
        <f>C460/I460</f>
        <v>0.89767441860465114</v>
      </c>
      <c r="E460" s="18"/>
      <c r="F460" s="22">
        <f>SUM(F451:F459)</f>
        <v>22</v>
      </c>
      <c r="G460" s="18">
        <f>F460/I460</f>
        <v>0.10232558139534884</v>
      </c>
      <c r="H460" s="18"/>
      <c r="I460" s="24">
        <f t="shared" si="91"/>
        <v>215</v>
      </c>
    </row>
    <row r="461" spans="1:9" s="1" customFormat="1" ht="9" customHeight="1" x14ac:dyDescent="0.25">
      <c r="A461" s="28"/>
      <c r="B461" s="17"/>
      <c r="C461" s="17"/>
      <c r="D461" s="18"/>
      <c r="E461" s="18"/>
      <c r="F461" s="19"/>
      <c r="G461" s="18"/>
      <c r="H461" s="18"/>
      <c r="I461" s="20"/>
    </row>
    <row r="462" spans="1:9" s="1" customFormat="1" ht="11.25" customHeight="1" x14ac:dyDescent="0.25">
      <c r="A462" s="2" t="s">
        <v>14</v>
      </c>
      <c r="B462" s="17"/>
      <c r="C462" s="30">
        <f>C23+C32+C37+C45+C160+C204+C324+C331+C266+C281+C307+C312+C318+C370+C375+C359+C339+C385+C349+C354+C448+C460</f>
        <v>2507</v>
      </c>
      <c r="D462" s="18">
        <f>C462/I462</f>
        <v>0.57342177493138147</v>
      </c>
      <c r="E462" s="18"/>
      <c r="F462" s="30">
        <f>F23+F32+F37+F45+F160+F204+F324+F331+F266+F281+F307+F312+F318+F370+F375+F359+F339+F385+F349+F354+F448+F460</f>
        <v>1865</v>
      </c>
      <c r="G462" s="18">
        <f>F462/I462</f>
        <v>0.42657822506861848</v>
      </c>
      <c r="H462" s="18"/>
      <c r="I462" s="31">
        <f>SUM(C462,F462)</f>
        <v>4372</v>
      </c>
    </row>
    <row r="463" spans="1:9" ht="7" customHeight="1" x14ac:dyDescent="0.3">
      <c r="A463" s="3"/>
      <c r="B463" s="4"/>
      <c r="C463" s="14"/>
      <c r="D463" s="5"/>
      <c r="E463" s="4"/>
      <c r="F463" s="4"/>
      <c r="G463" s="4"/>
      <c r="H463" s="4"/>
      <c r="I463" s="4"/>
    </row>
    <row r="464" spans="1:9" ht="10" customHeight="1" x14ac:dyDescent="0.3">
      <c r="A464" s="51" t="s">
        <v>15</v>
      </c>
      <c r="B464" s="51"/>
      <c r="C464" s="51"/>
      <c r="D464" s="51"/>
      <c r="E464" s="51"/>
      <c r="F464" s="51"/>
      <c r="G464" s="51"/>
      <c r="H464" s="51"/>
      <c r="I464" s="51"/>
    </row>
    <row r="465" spans="1:25" ht="10" customHeight="1" x14ac:dyDescent="0.3">
      <c r="A465" s="51" t="s">
        <v>176</v>
      </c>
      <c r="B465" s="51"/>
      <c r="C465" s="51"/>
      <c r="D465" s="51"/>
      <c r="E465" s="51"/>
      <c r="F465" s="51"/>
      <c r="G465" s="51"/>
      <c r="H465" s="51"/>
      <c r="I465" s="51"/>
    </row>
    <row r="466" spans="1:25" s="32" customFormat="1" ht="10" customHeight="1" x14ac:dyDescent="0.2">
      <c r="A466" s="38" t="s">
        <v>234</v>
      </c>
      <c r="B466" s="38"/>
      <c r="C466" s="38"/>
      <c r="D466" s="39"/>
      <c r="E466" s="38"/>
      <c r="F466" s="39"/>
      <c r="G466" s="39"/>
      <c r="H466" s="39"/>
      <c r="I466" s="39"/>
      <c r="J466" s="33"/>
      <c r="Q466" s="33"/>
      <c r="S466" s="33"/>
      <c r="T466" s="34"/>
      <c r="U466" s="33"/>
      <c r="V466" s="33"/>
      <c r="W466" s="33"/>
      <c r="X466" s="33"/>
      <c r="Y466" s="33"/>
    </row>
    <row r="467" spans="1:25" s="32" customFormat="1" ht="10" customHeight="1" x14ac:dyDescent="0.2">
      <c r="A467" s="38" t="s">
        <v>285</v>
      </c>
      <c r="B467" s="38"/>
      <c r="C467" s="38"/>
      <c r="D467" s="39"/>
      <c r="E467" s="38"/>
      <c r="F467" s="39"/>
      <c r="G467" s="39"/>
      <c r="H467" s="39"/>
      <c r="I467" s="39"/>
      <c r="J467" s="33"/>
      <c r="Q467" s="33"/>
      <c r="S467" s="33"/>
      <c r="T467" s="34"/>
      <c r="U467" s="33"/>
      <c r="V467" s="33"/>
      <c r="W467" s="33"/>
      <c r="X467" s="33"/>
      <c r="Y467" s="33"/>
    </row>
    <row r="468" spans="1:25" s="32" customFormat="1" ht="10" customHeight="1" x14ac:dyDescent="0.2">
      <c r="A468" s="43" t="s">
        <v>291</v>
      </c>
      <c r="B468" s="33"/>
      <c r="C468" s="38"/>
      <c r="D468" s="39"/>
      <c r="E468" s="38"/>
      <c r="F468" s="39"/>
      <c r="G468" s="39"/>
      <c r="H468" s="39"/>
      <c r="I468" s="39"/>
      <c r="J468" s="33"/>
      <c r="Q468" s="33"/>
      <c r="S468" s="33"/>
      <c r="T468" s="34"/>
      <c r="U468" s="33"/>
      <c r="V468" s="33"/>
      <c r="W468" s="33"/>
      <c r="X468" s="33"/>
      <c r="Y468" s="33"/>
    </row>
    <row r="469" spans="1:25" s="32" customFormat="1" ht="10" customHeight="1" x14ac:dyDescent="0.2">
      <c r="A469" s="33" t="s">
        <v>289</v>
      </c>
      <c r="C469" s="38"/>
      <c r="D469" s="39"/>
      <c r="E469" s="38"/>
      <c r="F469" s="39"/>
      <c r="G469" s="39"/>
      <c r="H469" s="39"/>
      <c r="I469" s="39"/>
      <c r="J469" s="33"/>
      <c r="Q469" s="33"/>
      <c r="S469" s="33"/>
      <c r="T469" s="34"/>
      <c r="U469" s="33"/>
      <c r="V469" s="33"/>
      <c r="W469" s="33"/>
      <c r="X469" s="33"/>
      <c r="Y469" s="33"/>
    </row>
    <row r="470" spans="1:25" s="32" customFormat="1" ht="10" customHeight="1" x14ac:dyDescent="0.2">
      <c r="A470" s="33" t="s">
        <v>290</v>
      </c>
      <c r="C470" s="38"/>
      <c r="D470" s="39"/>
      <c r="E470" s="38"/>
      <c r="F470" s="39"/>
      <c r="G470" s="39"/>
      <c r="H470" s="39"/>
      <c r="I470" s="39"/>
      <c r="J470" s="33"/>
      <c r="Q470" s="33"/>
      <c r="S470" s="33"/>
      <c r="T470" s="34"/>
      <c r="U470" s="33"/>
      <c r="V470" s="33"/>
      <c r="W470" s="33"/>
      <c r="X470" s="33"/>
      <c r="Y470" s="33"/>
    </row>
    <row r="471" spans="1:25" s="32" customFormat="1" ht="10" customHeight="1" x14ac:dyDescent="0.2">
      <c r="A471" s="38" t="s">
        <v>292</v>
      </c>
      <c r="B471" s="38"/>
      <c r="C471" s="38"/>
      <c r="D471" s="39"/>
      <c r="E471" s="38"/>
      <c r="F471" s="39"/>
      <c r="G471" s="39"/>
      <c r="H471" s="39"/>
      <c r="I471" s="39"/>
      <c r="J471" s="33"/>
      <c r="Q471" s="33"/>
      <c r="S471" s="33"/>
      <c r="T471" s="34"/>
      <c r="U471" s="33"/>
      <c r="V471" s="33"/>
      <c r="W471" s="33"/>
      <c r="X471" s="33"/>
      <c r="Y471" s="33"/>
    </row>
    <row r="472" spans="1:25" ht="10" customHeight="1" x14ac:dyDescent="0.3">
      <c r="A472" s="38" t="s">
        <v>233</v>
      </c>
      <c r="B472" s="38"/>
      <c r="C472" s="38"/>
      <c r="D472" s="40"/>
      <c r="E472" s="38"/>
      <c r="F472" s="38"/>
      <c r="G472" s="38"/>
      <c r="H472" s="38"/>
      <c r="I472" s="38"/>
    </row>
    <row r="473" spans="1:25" x14ac:dyDescent="0.3">
      <c r="A473" s="32"/>
    </row>
  </sheetData>
  <mergeCells count="10">
    <mergeCell ref="A1:I1"/>
    <mergeCell ref="A2:I2"/>
    <mergeCell ref="A4:I4"/>
    <mergeCell ref="A464:I464"/>
    <mergeCell ref="A465:I465"/>
    <mergeCell ref="A6:B6"/>
    <mergeCell ref="C5:D5"/>
    <mergeCell ref="F5:G5"/>
    <mergeCell ref="A341:B341"/>
    <mergeCell ref="A3:I3"/>
  </mergeCells>
  <phoneticPr fontId="1" type="noConversion"/>
  <printOptions horizontalCentered="1"/>
  <pageMargins left="0.98425196850393704" right="0.98425196850393704" top="0.98551181102362195" bottom="0.98551181099999996" header="0" footer="0"/>
  <pageSetup scale="83" orientation="portrait" r:id="rId1"/>
  <headerFooter alignWithMargins="0">
    <oddFooter>&amp;LOIA/MD 2019/03/27</oddFooter>
  </headerFooter>
  <rowBreaks count="6" manualBreakCount="6">
    <brk id="71" max="8" man="1"/>
    <brk id="144" max="16383" man="1"/>
    <brk id="204" max="16383" man="1"/>
    <brk id="266" max="16383" man="1"/>
    <brk id="339" max="16383" man="1"/>
    <brk id="39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CC46-526F-4A09-BFB8-C9985E4F731A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formatted</vt:lpstr>
      <vt:lpstr>Sheet1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2019-03-21T18:08:07Z</cp:lastPrinted>
  <dcterms:created xsi:type="dcterms:W3CDTF">2009-04-24T14:12:49Z</dcterms:created>
  <dcterms:modified xsi:type="dcterms:W3CDTF">2019-03-27T15:25:03Z</dcterms:modified>
</cp:coreProperties>
</file>